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dob.sharepoint.com/sites/WebContentTeam/Shared Documents/General/WebsiteContentFiles/Finance/Application &amp; Forms/"/>
    </mc:Choice>
  </mc:AlternateContent>
  <xr:revisionPtr revIDLastSave="3" documentId="8_{CB32106D-0464-41E5-85CA-0D58B59E42E9}" xr6:coauthVersionLast="47" xr6:coauthVersionMax="47" xr10:uidLastSave="{EC2E728E-182B-4A33-8CBC-11822A4B6EF6}"/>
  <bookViews>
    <workbookView xWindow="2820" yWindow="-13260" windowWidth="21600" windowHeight="11250" xr2:uid="{00000000-000D-0000-FFFF-FFFF00000000}"/>
  </bookViews>
  <sheets>
    <sheet name="Delayed Deposit Annual Report" sheetId="1" r:id="rId1"/>
  </sheets>
  <definedNames>
    <definedName name="_xlnm.Print_Area" localSheetId="0">'Delayed Deposit Annual Report'!$A$1:$R$241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H117" i="1"/>
  <c r="H114" i="1"/>
  <c r="H105" i="1"/>
  <c r="H81" i="1"/>
  <c r="H78" i="1"/>
  <c r="H79" i="1"/>
  <c r="H83" i="1"/>
  <c r="H84" i="1"/>
  <c r="H85" i="1"/>
  <c r="H86" i="1"/>
  <c r="H87" i="1"/>
  <c r="H88" i="1"/>
  <c r="H89" i="1"/>
  <c r="H90" i="1"/>
  <c r="H94" i="1"/>
  <c r="H95" i="1"/>
  <c r="H96" i="1"/>
  <c r="H97" i="1"/>
  <c r="H98" i="1"/>
  <c r="H101" i="1"/>
  <c r="H103" i="1"/>
  <c r="H104" i="1"/>
  <c r="H106" i="1"/>
  <c r="H107" i="1"/>
  <c r="H77" i="1"/>
  <c r="H69" i="1"/>
  <c r="H68" i="1"/>
  <c r="H174" i="1"/>
  <c r="H165" i="1"/>
  <c r="H166" i="1"/>
  <c r="H167" i="1"/>
  <c r="H168" i="1"/>
  <c r="H169" i="1"/>
  <c r="H170" i="1"/>
  <c r="H171" i="1"/>
  <c r="H172" i="1"/>
  <c r="H173" i="1"/>
  <c r="H164" i="1"/>
  <c r="H146" i="1"/>
  <c r="H145" i="1"/>
  <c r="H137" i="1"/>
  <c r="H138" i="1"/>
  <c r="H136" i="1"/>
  <c r="H124" i="1"/>
  <c r="H125" i="1"/>
  <c r="H128" i="1"/>
  <c r="H129" i="1"/>
  <c r="H123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51" i="1"/>
  <c r="H50" i="1"/>
  <c r="H49" i="1"/>
  <c r="H48" i="1"/>
  <c r="H45" i="1"/>
  <c r="H40" i="1"/>
  <c r="H39" i="1"/>
  <c r="H38" i="1"/>
  <c r="H46" i="1"/>
  <c r="F116" i="1"/>
  <c r="F118" i="1" s="1"/>
  <c r="G65" i="1"/>
  <c r="F181" i="1"/>
  <c r="X23" i="1"/>
  <c r="X96" i="1"/>
  <c r="X45" i="1"/>
  <c r="K6" i="1"/>
  <c r="F42" i="1"/>
  <c r="X30" i="1" s="1"/>
  <c r="F65" i="1"/>
  <c r="F82" i="1"/>
  <c r="F91" i="1"/>
  <c r="H80" i="1" s="1"/>
  <c r="B35" i="1"/>
  <c r="F99" i="1"/>
  <c r="F108" i="1"/>
  <c r="F109" i="1" s="1"/>
  <c r="F126" i="1"/>
  <c r="F131" i="1" s="1"/>
  <c r="G126" i="1"/>
  <c r="G131" i="1" s="1"/>
  <c r="F130" i="1"/>
  <c r="G130" i="1"/>
  <c r="F139" i="1"/>
  <c r="G139" i="1"/>
  <c r="G140" i="1" s="1"/>
  <c r="G162" i="1"/>
  <c r="H162" i="1"/>
  <c r="F177" i="1" s="1"/>
  <c r="G175" i="1"/>
  <c r="H175" i="1"/>
  <c r="E224" i="1"/>
  <c r="F224" i="1"/>
  <c r="F225" i="1" s="1"/>
  <c r="G224" i="1"/>
  <c r="H224" i="1"/>
  <c r="H225" i="1" s="1"/>
  <c r="I224" i="1"/>
  <c r="W69" i="1"/>
  <c r="W108" i="1" s="1"/>
  <c r="W71" i="1"/>
  <c r="W120" i="1" s="1"/>
  <c r="X37" i="1"/>
  <c r="X74" i="1"/>
  <c r="W98" i="1"/>
  <c r="W72" i="1"/>
  <c r="W121" i="1" s="1"/>
  <c r="X56" i="1"/>
  <c r="X52" i="1"/>
  <c r="X66" i="1"/>
  <c r="X47" i="1"/>
  <c r="X83" i="1"/>
  <c r="W99" i="1"/>
  <c r="X100" i="1" s="1"/>
  <c r="X41" i="1"/>
  <c r="X28" i="1"/>
  <c r="X81" i="1"/>
  <c r="X26" i="1"/>
  <c r="X34" i="1"/>
  <c r="X42" i="1"/>
  <c r="X40" i="1"/>
  <c r="X36" i="1"/>
  <c r="X79" i="1"/>
  <c r="X77" i="1"/>
  <c r="W92" i="1"/>
  <c r="X92" i="1"/>
  <c r="X65" i="1"/>
  <c r="X75" i="1"/>
  <c r="X78" i="1"/>
  <c r="W100" i="1"/>
  <c r="X95" i="1"/>
  <c r="X38" i="1"/>
  <c r="X93" i="1"/>
  <c r="X88" i="1"/>
  <c r="X44" i="1"/>
  <c r="X102" i="1"/>
  <c r="X53" i="1"/>
  <c r="X50" i="1"/>
  <c r="X101" i="1"/>
  <c r="X48" i="1"/>
  <c r="X43" i="1"/>
  <c r="X33" i="1"/>
  <c r="X80" i="1"/>
  <c r="X103" i="1"/>
  <c r="X94" i="1"/>
  <c r="X39" i="1"/>
  <c r="X67" i="1"/>
  <c r="X76" i="1"/>
  <c r="X57" i="1"/>
  <c r="X29" i="1"/>
  <c r="X87" i="1"/>
  <c r="X49" i="1"/>
  <c r="X51" i="1"/>
  <c r="X82" i="1"/>
  <c r="X46" i="1"/>
  <c r="F179" i="1"/>
  <c r="F70" i="1"/>
  <c r="X58" i="1"/>
  <c r="X73" i="1"/>
  <c r="W122" i="1" s="1"/>
  <c r="X104" i="1" l="1"/>
  <c r="G109" i="1"/>
  <c r="F66" i="1"/>
  <c r="X54" i="1" s="1"/>
  <c r="F71" i="1"/>
  <c r="X59" i="1" l="1"/>
  <c r="X60" i="1" s="1"/>
  <c r="F72" i="1"/>
  <c r="H109" i="1"/>
  <c r="H1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rjohnson</author>
    <author>Mary Sandvig</author>
  </authors>
  <commentList>
    <comment ref="F49" authorId="0" shapeId="0" xr:uid="{00000000-0006-0000-0000-000001000000}">
      <text>
        <r>
          <rPr>
            <sz val="8"/>
            <color indexed="81"/>
            <rFont val="Tahoma"/>
            <family val="2"/>
          </rPr>
          <t>Enter amount recovered as a negative number.</t>
        </r>
      </text>
    </comment>
    <comment ref="G49" authorId="1" shapeId="0" xr:uid="{00000000-0006-0000-0000-000002000000}">
      <text>
        <r>
          <rPr>
            <sz val="9"/>
            <color indexed="81"/>
            <rFont val="Tahoma"/>
            <family val="2"/>
          </rPr>
          <t>Enter amount recovered as a negative number.</t>
        </r>
      </text>
    </comment>
    <comment ref="F81" authorId="0" shapeId="0" xr:uid="{00000000-0006-0000-0000-000003000000}">
      <text>
        <r>
          <rPr>
            <sz val="8"/>
            <color indexed="81"/>
            <rFont val="Tahoma"/>
            <family val="2"/>
          </rPr>
          <t>Enter as a positive
 number.</t>
        </r>
      </text>
    </comment>
    <comment ref="F101" authorId="0" shapeId="0" xr:uid="{00000000-0006-0000-0000-000004000000}">
      <text>
        <r>
          <rPr>
            <sz val="8"/>
            <color indexed="81"/>
            <rFont val="Tahoma"/>
            <family val="2"/>
          </rPr>
          <t>Enter net worth only if you are a sole proprietorship.</t>
        </r>
      </text>
    </comment>
    <comment ref="F105" authorId="0" shapeId="0" xr:uid="{00000000-0006-0000-0000-000005000000}">
      <text>
        <r>
          <rPr>
            <sz val="8"/>
            <color indexed="81"/>
            <rFont val="Tahoma"/>
            <family val="2"/>
          </rPr>
          <t>Enter as a positive
number.</t>
        </r>
      </text>
    </comment>
    <comment ref="F10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If you do not balance, difference will show in cell to right.
</t>
        </r>
      </text>
    </comment>
    <comment ref="F11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Enter as a negative number.</t>
        </r>
      </text>
    </comment>
    <comment ref="D232" authorId="0" shapeId="0" xr:uid="{00000000-0006-0000-0000-000008000000}">
      <text>
        <r>
          <rPr>
            <sz val="8"/>
            <color indexed="81"/>
            <rFont val="Tahoma"/>
            <family val="2"/>
          </rPr>
          <t>Enter date in month xx,xxxx format.</t>
        </r>
      </text>
    </comment>
  </commentList>
</comments>
</file>

<file path=xl/sharedStrings.xml><?xml version="1.0" encoding="utf-8"?>
<sst xmlns="http://schemas.openxmlformats.org/spreadsheetml/2006/main" count="255" uniqueCount="183">
  <si>
    <t>ANNUAL REPORT</t>
  </si>
  <si>
    <t>Licensee Name:</t>
  </si>
  <si>
    <t>Address:</t>
  </si>
  <si>
    <t>Corporation, partnership, or individual:</t>
  </si>
  <si>
    <t>If incorporated, enter state of incorporation:</t>
  </si>
  <si>
    <t>200 EAST GRAND AVENUE, SUITE 300, DES MOINES, IOWA 50309-1827</t>
  </si>
  <si>
    <t>Licensee Number:</t>
  </si>
  <si>
    <t>Names of principal officers, partners or owners at close of period:</t>
  </si>
  <si>
    <t>President:</t>
  </si>
  <si>
    <t>Vice President</t>
  </si>
  <si>
    <t>Secretary:</t>
  </si>
  <si>
    <t>Treasurer:</t>
  </si>
  <si>
    <t>List other businesses operated from the same location as the delayed deposit services business:</t>
  </si>
  <si>
    <t>INCOME</t>
  </si>
  <si>
    <t>Charges collected and/or earned:</t>
  </si>
  <si>
    <t>Other income (itemized)</t>
  </si>
  <si>
    <t xml:space="preserve">  Late charges</t>
  </si>
  <si>
    <t xml:space="preserve">  Other</t>
  </si>
  <si>
    <t>Total Operating Income</t>
  </si>
  <si>
    <t>EXPENSES</t>
  </si>
  <si>
    <t>Advertising</t>
  </si>
  <si>
    <t>Auditing</t>
  </si>
  <si>
    <t>Bad Debts:</t>
  </si>
  <si>
    <t xml:space="preserve">  Charge-off (direct write-off)</t>
  </si>
  <si>
    <t xml:space="preserve">  Deduct: Recovery on charge-off</t>
  </si>
  <si>
    <t xml:space="preserve">  Additions to reserve for bad debt</t>
  </si>
  <si>
    <t>Depreciation and amortization</t>
  </si>
  <si>
    <t>Insurance and fidelity bonds</t>
  </si>
  <si>
    <t>Legal fees and disbursements</t>
  </si>
  <si>
    <t>Postage, printing, stationery and supplies</t>
  </si>
  <si>
    <t>Rent, janitorial services and utilities</t>
  </si>
  <si>
    <t>Salaries of officers, owners &amp; partners</t>
  </si>
  <si>
    <t>Salaries of all other employees</t>
  </si>
  <si>
    <t>Taxes - other than on income</t>
  </si>
  <si>
    <t>License fees</t>
  </si>
  <si>
    <t>Telephone and facsimile</t>
  </si>
  <si>
    <t>Travel, auto expense &amp; allowance</t>
  </si>
  <si>
    <t>Supervision and administration</t>
  </si>
  <si>
    <t>Other expenses</t>
  </si>
  <si>
    <t>Interest paid on borrowed funds</t>
  </si>
  <si>
    <t>Total expenses before income taxes</t>
  </si>
  <si>
    <t>Income before income taxes</t>
  </si>
  <si>
    <t>Income Taxes:</t>
  </si>
  <si>
    <t xml:space="preserve">  State</t>
  </si>
  <si>
    <t xml:space="preserve">  Federal</t>
  </si>
  <si>
    <t xml:space="preserve">Total Expenses  </t>
  </si>
  <si>
    <t>Net Income</t>
  </si>
  <si>
    <t>Net Income as a percent of average receivables</t>
  </si>
  <si>
    <t>SCHEDULE B - BALANCE SHEET</t>
  </si>
  <si>
    <t>ASSETS</t>
  </si>
  <si>
    <t>Cash</t>
  </si>
  <si>
    <t xml:space="preserve">   On hand in banks</t>
  </si>
  <si>
    <t xml:space="preserve">   Compensating balance</t>
  </si>
  <si>
    <t>Short term investments</t>
  </si>
  <si>
    <t>Loans Receivable</t>
  </si>
  <si>
    <t>Less Reserve for Bad Debt</t>
  </si>
  <si>
    <t>Total Liquid and Earning Assets</t>
  </si>
  <si>
    <t>Inter-company Loans</t>
  </si>
  <si>
    <t>Investments in affiliates</t>
  </si>
  <si>
    <t>Other investments</t>
  </si>
  <si>
    <t>Building &amp; land (less depreciation)</t>
  </si>
  <si>
    <t>Repossessed property</t>
  </si>
  <si>
    <t>Other assets</t>
  </si>
  <si>
    <t>TOTAL ASSETS</t>
  </si>
  <si>
    <t>LIABILITIES</t>
  </si>
  <si>
    <t>Short term borrowings</t>
  </si>
  <si>
    <t>Long term borrowings</t>
  </si>
  <si>
    <t>Reserves</t>
  </si>
  <si>
    <t>Dividends payable</t>
  </si>
  <si>
    <t>Other liabilities</t>
  </si>
  <si>
    <t>TOTAL LIABILITIES</t>
  </si>
  <si>
    <t>Net Worth</t>
  </si>
  <si>
    <t>Capital stock</t>
  </si>
  <si>
    <t xml:space="preserve">  Preferred</t>
  </si>
  <si>
    <t xml:space="preserve">  Common</t>
  </si>
  <si>
    <t xml:space="preserve">  Less treasury stock</t>
  </si>
  <si>
    <t>Paid in surplus</t>
  </si>
  <si>
    <t>Retained earnings</t>
  </si>
  <si>
    <t>Total shareholders equity</t>
  </si>
  <si>
    <t>TOTAL LIABILITIES AND NET WORTH</t>
  </si>
  <si>
    <t>SCHEDULE C - ANALYSIS OF DELAYED DEPOSIT SERVICES ACTIVITY</t>
  </si>
  <si>
    <t>Loans made during year</t>
  </si>
  <si>
    <t>Loans purchased during year</t>
  </si>
  <si>
    <t>Loans charged off during year</t>
  </si>
  <si>
    <t>Loans sold during year</t>
  </si>
  <si>
    <t>Loans outstanding at end of year</t>
  </si>
  <si>
    <t>SCHEDULE D - DELINQUENCY SUMMARY</t>
  </si>
  <si>
    <t>Past due accounts</t>
  </si>
  <si>
    <t xml:space="preserve">    30-59 days</t>
  </si>
  <si>
    <t xml:space="preserve">    60-89 days</t>
  </si>
  <si>
    <t xml:space="preserve">    90 days or more</t>
  </si>
  <si>
    <t>Total</t>
  </si>
  <si>
    <t>SCHEDULE E - LEGAL ACTION</t>
  </si>
  <si>
    <t>Suits for recovery:</t>
  </si>
  <si>
    <t xml:space="preserve">    Suits instituted during period:</t>
  </si>
  <si>
    <t xml:space="preserve">    Suits settled before judgement during period:</t>
  </si>
  <si>
    <t>SCHEDULE F - DETERMINATION OF ALLOCATION PERCENTAGES</t>
  </si>
  <si>
    <t>Number of Receivables Outstanding at the end of the Month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</si>
  <si>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</si>
  <si>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</si>
  <si>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</si>
  <si>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</si>
  <si>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</si>
  <si>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 xml:space="preserve">  June</t>
  </si>
  <si>
    <t xml:space="preserve">  July</t>
  </si>
  <si>
    <t xml:space="preserve">  August</t>
  </si>
  <si>
    <t xml:space="preserve">  September</t>
  </si>
  <si>
    <t xml:space="preserve">  October</t>
  </si>
  <si>
    <t xml:space="preserve">  November</t>
  </si>
  <si>
    <t xml:space="preserve">  December</t>
  </si>
  <si>
    <t>Dollar amount of Receivables Outstanding at the end of the Month:</t>
  </si>
  <si>
    <t>Average Number of Receivables Outstanding per Month:</t>
  </si>
  <si>
    <t>Average dollar amount of Receivables Outstanding per Month:</t>
  </si>
  <si>
    <t xml:space="preserve">SCHEDULE G - BRANCH OFFICE INFORMATION AS OF </t>
  </si>
  <si>
    <t>City</t>
  </si>
  <si>
    <t>License Number</t>
  </si>
  <si>
    <t>Accounts outstanding</t>
  </si>
  <si>
    <t>No. of transactions for the year</t>
  </si>
  <si>
    <t>Amount of transactions for the year</t>
  </si>
  <si>
    <t>Number of different customers</t>
  </si>
  <si>
    <t>TOTALS</t>
  </si>
  <si>
    <t>Number</t>
  </si>
  <si>
    <t>Amount</t>
  </si>
  <si>
    <t>Unpaid balance</t>
  </si>
  <si>
    <t>Furniture, fixtures, equipment &amp; vehicles (less depreciation)</t>
  </si>
  <si>
    <t>Dollars outstanding</t>
  </si>
  <si>
    <t>OATH</t>
  </si>
  <si>
    <t>Date:</t>
  </si>
  <si>
    <t>I, the undersigned</t>
  </si>
  <si>
    <t xml:space="preserve">, as  </t>
  </si>
  <si>
    <t>(Name of Authorized Person making Oath)</t>
  </si>
  <si>
    <t>(Official Title)</t>
  </si>
  <si>
    <t>of the licensee (s) named herein, under penalty of Perjury,</t>
  </si>
  <si>
    <t>I agree that checking this box constitutes my  electronic signature and agreement with the above Oath.</t>
  </si>
  <si>
    <t>COMPLETE SCHEDULES C, D, E, F AND G for IOWA LOCATIONS ONLY</t>
  </si>
  <si>
    <t>Prepaid Expenses and Deferred Charges</t>
  </si>
  <si>
    <t>On hand in banks</t>
  </si>
  <si>
    <t>Compensating balances</t>
  </si>
  <si>
    <t>Loans receivable:</t>
  </si>
  <si>
    <t>Gross receivable:</t>
  </si>
  <si>
    <t>Less unearned</t>
  </si>
  <si>
    <t>Net receivable</t>
  </si>
  <si>
    <t>Less reserve for bad debt</t>
  </si>
  <si>
    <t>Adjusted net receivable</t>
  </si>
  <si>
    <t>Total liquid and earning assets</t>
  </si>
  <si>
    <t>Inter-company loans</t>
  </si>
  <si>
    <t>Buildings &amp; land (less depreciation)</t>
  </si>
  <si>
    <t>Prepaid expenses &amp; deferred charges</t>
  </si>
  <si>
    <t>Total short term borrowings</t>
  </si>
  <si>
    <t>Total long term borrowings</t>
  </si>
  <si>
    <t>Reserves:</t>
  </si>
  <si>
    <t>Dealer reserve</t>
  </si>
  <si>
    <t>License &amp; taxes</t>
  </si>
  <si>
    <t>Other reserves</t>
  </si>
  <si>
    <t>Total liablities</t>
  </si>
  <si>
    <t>Net worth</t>
  </si>
  <si>
    <t>Capital stock:</t>
  </si>
  <si>
    <t>Preferred</t>
  </si>
  <si>
    <t>Common</t>
  </si>
  <si>
    <t>Less treasury stock</t>
  </si>
  <si>
    <t>TOTAL LIABILITIES &amp; NET WORTH</t>
  </si>
  <si>
    <t>Percentage of total business that is Iowa only:</t>
  </si>
  <si>
    <t>IOWA LOANS ONLY</t>
  </si>
  <si>
    <t>Loans or contracts outstanding at beginning of year (must agree with report for last year)</t>
  </si>
  <si>
    <t>This Annual Report shall be made under oath and must be executed, if a corporation, by a duly authorized officer of such corporation;</t>
  </si>
  <si>
    <t>if a partnership, by a partner; if an individual, by the owner.</t>
  </si>
  <si>
    <t xml:space="preserve">depose and swear that this Annual Report (including accompanying schedules and statements) is, to the best of my knowledge, </t>
  </si>
  <si>
    <t>a true and complete statement in accordance with the law, and represents the financial condition of said licensee.</t>
  </si>
  <si>
    <r>
      <t xml:space="preserve">Year Ended: </t>
    </r>
    <r>
      <rPr>
        <i/>
        <sz val="8"/>
        <rFont val="Arial"/>
        <family val="2"/>
      </rPr>
      <t>mm/dd/yyyy</t>
    </r>
  </si>
  <si>
    <t>LICENSEES ENGAGED IN THE BUSINESS OF PROVIDING DELAYED DEPOSIT TRANSACTIONS IN THE STATE OF IOWA</t>
  </si>
  <si>
    <t>DETAIL OF LICENSABLE LOANS RECEIVABLE</t>
  </si>
  <si>
    <t>IOWA DELAYED DEPOSITS</t>
  </si>
  <si>
    <t>OTHER ACTIVITY</t>
  </si>
  <si>
    <t>DETAIL OF LOANS</t>
  </si>
  <si>
    <t>IOWA DELAYED DEPOSIT TRANSACTIONS</t>
  </si>
  <si>
    <t>Gross Receivable</t>
  </si>
  <si>
    <t>Adjusted Net Receivable</t>
  </si>
  <si>
    <t>Total (Lines 119-121)</t>
  </si>
  <si>
    <t>Total (Lines 123 thru 125)</t>
  </si>
  <si>
    <t>Collection of principal during year (Line 122 less line 126)</t>
  </si>
  <si>
    <t>Past due as a percentage of gross outstanding (Line 135 divided by Line 76)</t>
  </si>
  <si>
    <t>Version 4.0</t>
  </si>
  <si>
    <t>FILING DATE NOT LATER THAN APRIL 15 WITH THE IOWA DEPARTMENT OF INSURANCE AND FINANCIAL SERVICES, DIVISION OF BANKING,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</si>
</sst>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[$-409]mmmm\ d\,\ yyyy;@"/>
  </numFmts>
  <fonts count="4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16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45" fillId="0" borderId="0"/>
    <xf numFmtId="0" fontId="26" fillId="0" borderId="0"/>
    <xf numFmtId="0" fontId="26" fillId="0" borderId="0"/>
    <xf numFmtId="0" fontId="25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18">
    <xf numFmtId="0" fontId="0" fillId="0" borderId="0" xfId="0"/>
    <xf numFmtId="0" fontId="28" fillId="24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7" fillId="24" borderId="0" xfId="0" applyFont="1" applyFill="1" applyAlignment="1" applyProtection="1">
      <alignment horizontal="right" vertical="center"/>
      <protection hidden="1"/>
    </xf>
    <xf numFmtId="0" fontId="29" fillId="24" borderId="0" xfId="0" applyFont="1" applyFill="1" applyProtection="1">
      <protection hidden="1"/>
    </xf>
    <xf numFmtId="0" fontId="4" fillId="24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42" fontId="25" fillId="25" borderId="0" xfId="0" applyNumberFormat="1" applyFont="1" applyFill="1" applyAlignment="1" applyProtection="1">
      <alignment horizontal="right"/>
      <protection hidden="1"/>
    </xf>
    <xf numFmtId="0" fontId="2" fillId="25" borderId="0" xfId="0" applyFont="1" applyFill="1" applyProtection="1">
      <protection hidden="1"/>
    </xf>
    <xf numFmtId="42" fontId="25" fillId="25" borderId="10" xfId="0" applyNumberFormat="1" applyFont="1" applyFill="1" applyBorder="1" applyAlignment="1" applyProtection="1">
      <alignment horizontal="right"/>
      <protection hidden="1"/>
    </xf>
    <xf numFmtId="6" fontId="25" fillId="25" borderId="10" xfId="0" applyNumberFormat="1" applyFont="1" applyFill="1" applyBorder="1" applyAlignment="1" applyProtection="1">
      <alignment horizontal="right"/>
      <protection hidden="1"/>
    </xf>
    <xf numFmtId="0" fontId="26" fillId="0" borderId="0" xfId="38" applyProtection="1">
      <protection hidden="1"/>
    </xf>
    <xf numFmtId="0" fontId="26" fillId="0" borderId="0" xfId="38" applyAlignment="1" applyProtection="1">
      <alignment wrapText="1"/>
      <protection hidden="1"/>
    </xf>
    <xf numFmtId="0" fontId="6" fillId="25" borderId="0" xfId="0" applyFont="1" applyFill="1" applyAlignment="1" applyProtection="1">
      <alignment vertical="center"/>
      <protection hidden="1"/>
    </xf>
    <xf numFmtId="0" fontId="29" fillId="24" borderId="0" xfId="0" applyFont="1" applyFill="1" applyAlignment="1" applyProtection="1">
      <alignment vertical="center"/>
      <protection hidden="1"/>
    </xf>
    <xf numFmtId="0" fontId="4" fillId="24" borderId="0" xfId="0" applyFont="1" applyFill="1" applyAlignment="1" applyProtection="1">
      <alignment vertical="center"/>
      <protection hidden="1"/>
    </xf>
    <xf numFmtId="0" fontId="4" fillId="25" borderId="0" xfId="0" applyFont="1" applyFill="1" applyAlignment="1" applyProtection="1">
      <alignment vertical="center"/>
      <protection hidden="1"/>
    </xf>
    <xf numFmtId="0" fontId="2" fillId="25" borderId="0" xfId="0" applyFont="1" applyFill="1" applyAlignment="1" applyProtection="1">
      <alignment horizontal="center" vertical="center"/>
      <protection hidden="1"/>
    </xf>
    <xf numFmtId="0" fontId="0" fillId="24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6" fontId="25" fillId="0" borderId="11" xfId="0" applyNumberFormat="1" applyFont="1" applyBorder="1" applyAlignment="1" applyProtection="1">
      <alignment horizontal="right"/>
      <protection locked="0" hidden="1"/>
    </xf>
    <xf numFmtId="0" fontId="0" fillId="24" borderId="0" xfId="0" applyFill="1" applyAlignment="1" applyProtection="1">
      <alignment horizontal="center"/>
      <protection hidden="1"/>
    </xf>
    <xf numFmtId="0" fontId="25" fillId="25" borderId="0" xfId="0" applyFont="1" applyFill="1" applyAlignment="1" applyProtection="1">
      <alignment wrapText="1"/>
      <protection hidden="1"/>
    </xf>
    <xf numFmtId="0" fontId="28" fillId="24" borderId="0" xfId="0" applyFont="1" applyFill="1" applyAlignment="1" applyProtection="1">
      <alignment horizontal="left"/>
      <protection hidden="1"/>
    </xf>
    <xf numFmtId="0" fontId="27" fillId="24" borderId="0" xfId="0" applyFont="1" applyFill="1" applyProtection="1">
      <protection hidden="1"/>
    </xf>
    <xf numFmtId="0" fontId="30" fillId="24" borderId="0" xfId="0" applyFont="1" applyFill="1" applyAlignment="1" applyProtection="1">
      <alignment horizontal="left"/>
      <protection hidden="1"/>
    </xf>
    <xf numFmtId="0" fontId="1" fillId="25" borderId="0" xfId="0" applyFont="1" applyFill="1" applyProtection="1">
      <protection hidden="1"/>
    </xf>
    <xf numFmtId="0" fontId="31" fillId="25" borderId="0" xfId="0" applyFont="1" applyFill="1" applyAlignment="1" applyProtection="1">
      <alignment horizontal="left"/>
      <protection hidden="1"/>
    </xf>
    <xf numFmtId="0" fontId="32" fillId="25" borderId="0" xfId="0" applyFont="1" applyFill="1" applyProtection="1">
      <protection hidden="1"/>
    </xf>
    <xf numFmtId="42" fontId="25" fillId="0" borderId="11" xfId="0" applyNumberFormat="1" applyFont="1" applyBorder="1" applyAlignment="1" applyProtection="1">
      <alignment horizontal="right"/>
      <protection locked="0" hidden="1"/>
    </xf>
    <xf numFmtId="41" fontId="25" fillId="0" borderId="11" xfId="0" applyNumberFormat="1" applyFont="1" applyBorder="1" applyAlignment="1" applyProtection="1">
      <alignment horizontal="right"/>
      <protection locked="0" hidden="1"/>
    </xf>
    <xf numFmtId="0" fontId="33" fillId="25" borderId="0" xfId="0" applyFont="1" applyFill="1" applyAlignment="1" applyProtection="1">
      <alignment horizontal="center"/>
      <protection hidden="1"/>
    </xf>
    <xf numFmtId="0" fontId="35" fillId="25" borderId="0" xfId="0" applyFont="1" applyFill="1" applyProtection="1">
      <protection hidden="1"/>
    </xf>
    <xf numFmtId="41" fontId="1" fillId="25" borderId="0" xfId="0" applyNumberFormat="1" applyFont="1" applyFill="1" applyAlignment="1" applyProtection="1">
      <alignment horizontal="right"/>
      <protection hidden="1"/>
    </xf>
    <xf numFmtId="42" fontId="1" fillId="0" borderId="11" xfId="0" applyNumberFormat="1" applyFont="1" applyBorder="1" applyAlignment="1" applyProtection="1">
      <alignment horizontal="right"/>
      <protection locked="0" hidden="1"/>
    </xf>
    <xf numFmtId="0" fontId="33" fillId="25" borderId="12" xfId="0" applyFont="1" applyFill="1" applyBorder="1" applyAlignment="1" applyProtection="1">
      <alignment horizontal="center" vertical="center"/>
      <protection hidden="1"/>
    </xf>
    <xf numFmtId="0" fontId="33" fillId="25" borderId="12" xfId="0" applyFont="1" applyFill="1" applyBorder="1" applyAlignment="1" applyProtection="1">
      <alignment horizontal="center" vertical="center" wrapText="1"/>
      <protection hidden="1"/>
    </xf>
    <xf numFmtId="0" fontId="33" fillId="25" borderId="12" xfId="0" applyFont="1" applyFill="1" applyBorder="1" applyAlignment="1" applyProtection="1">
      <alignment horizontal="center" wrapText="1"/>
      <protection hidden="1"/>
    </xf>
    <xf numFmtId="0" fontId="34" fillId="0" borderId="11" xfId="0" applyFont="1" applyBorder="1" applyAlignment="1" applyProtection="1">
      <alignment horizontal="center"/>
      <protection locked="0" hidden="1"/>
    </xf>
    <xf numFmtId="41" fontId="34" fillId="0" borderId="11" xfId="0" applyNumberFormat="1" applyFont="1" applyBorder="1" applyAlignment="1" applyProtection="1">
      <alignment horizontal="right"/>
      <protection locked="0" hidden="1"/>
    </xf>
    <xf numFmtId="42" fontId="34" fillId="0" borderId="11" xfId="0" applyNumberFormat="1" applyFont="1" applyBorder="1" applyAlignment="1" applyProtection="1">
      <alignment horizontal="right"/>
      <protection locked="0" hidden="1"/>
    </xf>
    <xf numFmtId="0" fontId="37" fillId="25" borderId="0" xfId="0" applyFont="1" applyFill="1" applyAlignment="1" applyProtection="1">
      <alignment horizontal="center"/>
      <protection hidden="1"/>
    </xf>
    <xf numFmtId="42" fontId="37" fillId="25" borderId="0" xfId="0" applyNumberFormat="1" applyFont="1" applyFill="1" applyAlignment="1" applyProtection="1">
      <alignment horizontal="right"/>
      <protection hidden="1"/>
    </xf>
    <xf numFmtId="41" fontId="37" fillId="25" borderId="0" xfId="0" applyNumberFormat="1" applyFont="1" applyFill="1" applyAlignment="1" applyProtection="1">
      <alignment horizontal="center"/>
      <protection hidden="1"/>
    </xf>
    <xf numFmtId="41" fontId="37" fillId="25" borderId="0" xfId="0" applyNumberFormat="1" applyFont="1" applyFill="1" applyAlignment="1" applyProtection="1">
      <alignment horizontal="right"/>
      <protection hidden="1"/>
    </xf>
    <xf numFmtId="0" fontId="39" fillId="25" borderId="0" xfId="0" applyFont="1" applyFill="1" applyProtection="1"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wrapText="1"/>
      <protection hidden="1"/>
    </xf>
    <xf numFmtId="164" fontId="38" fillId="0" borderId="11" xfId="0" applyNumberFormat="1" applyFont="1" applyBorder="1" applyAlignment="1" applyProtection="1">
      <alignment horizontal="center"/>
      <protection locked="0" hidden="1"/>
    </xf>
    <xf numFmtId="164" fontId="38" fillId="25" borderId="0" xfId="0" applyNumberFormat="1" applyFont="1" applyFill="1" applyAlignment="1" applyProtection="1">
      <alignment horizontal="center"/>
      <protection hidden="1"/>
    </xf>
    <xf numFmtId="0" fontId="41" fillId="25" borderId="0" xfId="0" applyFont="1" applyFill="1" applyAlignment="1" applyProtection="1">
      <alignment horizontal="center"/>
      <protection hidden="1"/>
    </xf>
    <xf numFmtId="0" fontId="42" fillId="25" borderId="13" xfId="0" applyFont="1" applyFill="1" applyBorder="1" applyAlignment="1" applyProtection="1">
      <alignment horizontal="center" vertical="top" wrapText="1"/>
      <protection hidden="1"/>
    </xf>
    <xf numFmtId="0" fontId="42" fillId="25" borderId="0" xfId="0" applyFont="1" applyFill="1" applyAlignment="1" applyProtection="1">
      <alignment horizontal="center" vertical="top"/>
      <protection hidden="1"/>
    </xf>
    <xf numFmtId="0" fontId="41" fillId="25" borderId="0" xfId="0" applyFont="1" applyFill="1" applyProtection="1">
      <protection hidden="1"/>
    </xf>
    <xf numFmtId="0" fontId="42" fillId="25" borderId="0" xfId="0" applyFont="1" applyFill="1" applyProtection="1">
      <protection hidden="1"/>
    </xf>
    <xf numFmtId="0" fontId="1" fillId="26" borderId="10" xfId="0" applyFont="1" applyFill="1" applyBorder="1" applyProtection="1">
      <protection hidden="1"/>
    </xf>
    <xf numFmtId="0" fontId="1" fillId="26" borderId="14" xfId="0" applyFont="1" applyFill="1" applyBorder="1" applyProtection="1">
      <protection hidden="1"/>
    </xf>
    <xf numFmtId="0" fontId="32" fillId="26" borderId="14" xfId="0" applyFont="1" applyFill="1" applyBorder="1" applyProtection="1">
      <protection hidden="1"/>
    </xf>
    <xf numFmtId="0" fontId="38" fillId="25" borderId="0" xfId="0" applyFont="1" applyFill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" fillId="25" borderId="15" xfId="0" applyFont="1" applyFill="1" applyBorder="1" applyProtection="1">
      <protection hidden="1"/>
    </xf>
    <xf numFmtId="0" fontId="32" fillId="25" borderId="15" xfId="0" applyFont="1" applyFill="1" applyBorder="1" applyProtection="1">
      <protection hidden="1"/>
    </xf>
    <xf numFmtId="42" fontId="0" fillId="0" borderId="0" xfId="0" applyNumberFormat="1" applyProtection="1">
      <protection hidden="1"/>
    </xf>
    <xf numFmtId="6" fontId="0" fillId="0" borderId="0" xfId="0" applyNumberFormat="1" applyProtection="1">
      <protection hidden="1"/>
    </xf>
    <xf numFmtId="0" fontId="2" fillId="0" borderId="0" xfId="38" applyFont="1" applyProtection="1">
      <protection hidden="1"/>
    </xf>
    <xf numFmtId="0" fontId="45" fillId="0" borderId="0" xfId="37" applyProtection="1">
      <protection hidden="1"/>
    </xf>
    <xf numFmtId="6" fontId="25" fillId="25" borderId="0" xfId="0" applyNumberFormat="1" applyFont="1" applyFill="1" applyProtection="1">
      <protection hidden="1"/>
    </xf>
    <xf numFmtId="42" fontId="25" fillId="25" borderId="10" xfId="0" applyNumberFormat="1" applyFont="1" applyFill="1" applyBorder="1" applyProtection="1">
      <protection hidden="1"/>
    </xf>
    <xf numFmtId="10" fontId="25" fillId="25" borderId="10" xfId="0" applyNumberFormat="1" applyFont="1" applyFill="1" applyBorder="1" applyProtection="1">
      <protection hidden="1"/>
    </xf>
    <xf numFmtId="42" fontId="25" fillId="25" borderId="0" xfId="0" applyNumberFormat="1" applyFont="1" applyFill="1" applyProtection="1">
      <protection hidden="1"/>
    </xf>
    <xf numFmtId="42" fontId="25" fillId="0" borderId="11" xfId="0" applyNumberFormat="1" applyFont="1" applyBorder="1" applyProtection="1">
      <protection locked="0" hidden="1"/>
    </xf>
    <xf numFmtId="42" fontId="2" fillId="25" borderId="0" xfId="0" applyNumberFormat="1" applyFont="1" applyFill="1" applyProtection="1">
      <protection hidden="1"/>
    </xf>
    <xf numFmtId="42" fontId="25" fillId="25" borderId="16" xfId="0" applyNumberFormat="1" applyFont="1" applyFill="1" applyBorder="1" applyProtection="1">
      <protection hidden="1"/>
    </xf>
    <xf numFmtId="6" fontId="25" fillId="25" borderId="10" xfId="0" applyNumberFormat="1" applyFont="1" applyFill="1" applyBorder="1" applyProtection="1">
      <protection hidden="1"/>
    </xf>
    <xf numFmtId="41" fontId="0" fillId="0" borderId="0" xfId="0" applyNumberFormat="1" applyProtection="1">
      <protection hidden="1"/>
    </xf>
    <xf numFmtId="41" fontId="25" fillId="0" borderId="11" xfId="0" applyNumberFormat="1" applyFont="1" applyBorder="1" applyProtection="1">
      <protection locked="0" hidden="1"/>
    </xf>
    <xf numFmtId="41" fontId="25" fillId="25" borderId="0" xfId="0" applyNumberFormat="1" applyFont="1" applyFill="1" applyProtection="1">
      <protection hidden="1"/>
    </xf>
    <xf numFmtId="41" fontId="25" fillId="0" borderId="17" xfId="0" applyNumberFormat="1" applyFont="1" applyBorder="1" applyProtection="1">
      <protection locked="0" hidden="1"/>
    </xf>
    <xf numFmtId="41" fontId="25" fillId="25" borderId="10" xfId="0" applyNumberFormat="1" applyFont="1" applyFill="1" applyBorder="1" applyProtection="1">
      <protection hidden="1"/>
    </xf>
    <xf numFmtId="41" fontId="2" fillId="0" borderId="0" xfId="0" applyNumberFormat="1" applyFont="1" applyProtection="1">
      <protection hidden="1"/>
    </xf>
    <xf numFmtId="0" fontId="34" fillId="25" borderId="0" xfId="0" applyFont="1" applyFill="1" applyProtection="1">
      <protection hidden="1"/>
    </xf>
    <xf numFmtId="0" fontId="34" fillId="0" borderId="17" xfId="0" applyFont="1" applyBorder="1" applyProtection="1">
      <protection locked="0" hidden="1"/>
    </xf>
    <xf numFmtId="42" fontId="34" fillId="0" borderId="11" xfId="0" applyNumberFormat="1" applyFont="1" applyBorder="1" applyProtection="1">
      <protection locked="0" hidden="1"/>
    </xf>
    <xf numFmtId="42" fontId="34" fillId="0" borderId="18" xfId="0" applyNumberFormat="1" applyFont="1" applyBorder="1" applyProtection="1">
      <protection locked="0" hidden="1"/>
    </xf>
    <xf numFmtId="42" fontId="34" fillId="0" borderId="17" xfId="0" applyNumberFormat="1" applyFont="1" applyBorder="1" applyProtection="1">
      <protection locked="0" hidden="1"/>
    </xf>
    <xf numFmtId="44" fontId="36" fillId="25" borderId="0" xfId="0" applyNumberFormat="1" applyFont="1" applyFill="1" applyProtection="1">
      <protection hidden="1"/>
    </xf>
    <xf numFmtId="9" fontId="36" fillId="25" borderId="0" xfId="0" applyNumberFormat="1" applyFont="1" applyFill="1" applyProtection="1">
      <protection hidden="1"/>
    </xf>
    <xf numFmtId="0" fontId="36" fillId="25" borderId="0" xfId="0" applyFont="1" applyFill="1" applyProtection="1">
      <protection hidden="1"/>
    </xf>
    <xf numFmtId="41" fontId="1" fillId="0" borderId="11" xfId="0" applyNumberFormat="1" applyFont="1" applyBorder="1" applyProtection="1">
      <protection locked="0" hidden="1"/>
    </xf>
    <xf numFmtId="42" fontId="1" fillId="25" borderId="0" xfId="0" applyNumberFormat="1" applyFont="1" applyFill="1" applyProtection="1">
      <protection hidden="1"/>
    </xf>
    <xf numFmtId="41" fontId="1" fillId="25" borderId="16" xfId="0" applyNumberFormat="1" applyFont="1" applyFill="1" applyBorder="1" applyProtection="1">
      <protection hidden="1"/>
    </xf>
    <xf numFmtId="42" fontId="1" fillId="25" borderId="16" xfId="0" applyNumberFormat="1" applyFont="1" applyFill="1" applyBorder="1" applyProtection="1">
      <protection hidden="1"/>
    </xf>
    <xf numFmtId="0" fontId="34" fillId="0" borderId="11" xfId="0" applyFont="1" applyBorder="1" applyProtection="1">
      <protection locked="0" hidden="1"/>
    </xf>
    <xf numFmtId="0" fontId="38" fillId="25" borderId="0" xfId="0" applyFont="1" applyFill="1" applyProtection="1">
      <protection hidden="1"/>
    </xf>
    <xf numFmtId="0" fontId="40" fillId="25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0" fillId="26" borderId="10" xfId="0" applyFill="1" applyBorder="1" applyProtection="1">
      <protection locked="0" hidden="1"/>
    </xf>
    <xf numFmtId="0" fontId="1" fillId="26" borderId="10" xfId="0" applyFont="1" applyFill="1" applyBorder="1" applyAlignment="1" applyProtection="1">
      <alignment horizontal="left"/>
      <protection locked="0" hidden="1"/>
    </xf>
    <xf numFmtId="0" fontId="0" fillId="0" borderId="14" xfId="0" applyBorder="1" applyProtection="1">
      <protection locked="0" hidden="1"/>
    </xf>
    <xf numFmtId="0" fontId="0" fillId="26" borderId="17" xfId="0" applyFill="1" applyBorder="1" applyProtection="1">
      <protection locked="0" hidden="1"/>
    </xf>
    <xf numFmtId="0" fontId="46" fillId="25" borderId="0" xfId="0" applyFont="1" applyFill="1" applyProtection="1">
      <protection hidden="1"/>
    </xf>
    <xf numFmtId="3" fontId="46" fillId="25" borderId="0" xfId="0" applyNumberFormat="1" applyFont="1" applyFill="1" applyProtection="1">
      <protection hidden="1"/>
    </xf>
    <xf numFmtId="0" fontId="25" fillId="25" borderId="0" xfId="0" applyFont="1" applyFill="1" applyAlignment="1" applyProtection="1">
      <alignment horizontal="left"/>
      <protection hidden="1"/>
    </xf>
    <xf numFmtId="0" fontId="25" fillId="0" borderId="11" xfId="0" applyFont="1" applyBorder="1" applyProtection="1">
      <protection locked="0" hidden="1"/>
    </xf>
    <xf numFmtId="49" fontId="25" fillId="0" borderId="11" xfId="0" applyNumberFormat="1" applyFont="1" applyBorder="1" applyAlignment="1" applyProtection="1">
      <alignment horizontal="center"/>
      <protection locked="0" hidden="1"/>
    </xf>
    <xf numFmtId="0" fontId="25" fillId="26" borderId="10" xfId="0" applyFont="1" applyFill="1" applyBorder="1" applyProtection="1">
      <protection locked="0" hidden="1"/>
    </xf>
    <xf numFmtId="0" fontId="46" fillId="25" borderId="0" xfId="0" applyFont="1" applyFill="1" applyAlignment="1" applyProtection="1">
      <alignment vertical="top"/>
      <protection hidden="1"/>
    </xf>
    <xf numFmtId="14" fontId="0" fillId="0" borderId="14" xfId="0" applyNumberFormat="1" applyBorder="1" applyProtection="1">
      <protection locked="0" hidden="1"/>
    </xf>
    <xf numFmtId="14" fontId="25" fillId="0" borderId="14" xfId="0" applyNumberFormat="1" applyFont="1" applyBorder="1" applyAlignment="1" applyProtection="1">
      <alignment horizontal="left"/>
      <protection locked="0" hidden="1"/>
    </xf>
    <xf numFmtId="14" fontId="29" fillId="24" borderId="0" xfId="0" applyNumberFormat="1" applyFont="1" applyFill="1" applyAlignment="1" applyProtection="1">
      <alignment vertical="center"/>
      <protection hidden="1"/>
    </xf>
    <xf numFmtId="0" fontId="0" fillId="0" borderId="17" xfId="0" applyBorder="1" applyProtection="1">
      <protection locked="0" hidden="1"/>
    </xf>
    <xf numFmtId="10" fontId="0" fillId="0" borderId="0" xfId="0" applyNumberFormat="1" applyProtection="1"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47" fillId="25" borderId="0" xfId="0" applyFont="1" applyFill="1" applyProtection="1">
      <protection hidden="1"/>
    </xf>
    <xf numFmtId="0" fontId="48" fillId="24" borderId="0" xfId="0" applyFont="1" applyFill="1" applyProtection="1">
      <protection hidden="1"/>
    </xf>
    <xf numFmtId="0" fontId="48" fillId="24" borderId="0" xfId="0" applyFont="1" applyFill="1" applyAlignment="1" applyProtection="1">
      <alignment vertical="center"/>
      <protection hidden="1"/>
    </xf>
    <xf numFmtId="0" fontId="48" fillId="25" borderId="0" xfId="0" applyFont="1" applyFill="1" applyAlignment="1" applyProtection="1">
      <alignment vertical="center"/>
      <protection hidden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238</xdr:row>
          <xdr:rowOff>0</xdr:rowOff>
        </xdr:from>
        <xdr:to>
          <xdr:col>2</xdr:col>
          <xdr:colOff>495300</xdr:colOff>
          <xdr:row>239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43"/>
  <sheetViews>
    <sheetView showGridLines="0" showRowColHeaders="0" showZeros="0" tabSelected="1" zoomScale="75" zoomScaleNormal="75" workbookViewId="0">
      <selection activeCell="C6" sqref="C6"/>
    </sheetView>
  </sheetViews>
  <sheetFormatPr defaultColWidth="9.1328125" defaultRowHeight="12.75" x14ac:dyDescent="0.35"/>
  <cols>
    <col min="1" max="1" width="5.1328125" style="2" bestFit="1" customWidth="1"/>
    <col min="2" max="2" width="4.265625" style="2" customWidth="1"/>
    <col min="3" max="5" width="21.796875" style="2" customWidth="1"/>
    <col min="6" max="6" width="25.1328125" style="2" customWidth="1"/>
    <col min="7" max="9" width="21.796875" style="2" customWidth="1"/>
    <col min="10" max="10" width="4.1328125" style="2" customWidth="1"/>
    <col min="11" max="18" width="5.73046875" style="2" hidden="1" customWidth="1"/>
    <col min="19" max="19" width="5" style="2" customWidth="1"/>
    <col min="20" max="20" width="14.53125" style="2" customWidth="1"/>
    <col min="21" max="24" width="14.53125" style="2" hidden="1" customWidth="1"/>
    <col min="25" max="25" width="14.53125" style="2" customWidth="1"/>
    <col min="26" max="16384" width="9.1328125" style="2"/>
  </cols>
  <sheetData>
    <row r="1" spans="1:11" ht="20.65" x14ac:dyDescent="0.6">
      <c r="A1" s="25"/>
      <c r="B1" s="26" t="s">
        <v>0</v>
      </c>
      <c r="C1" s="1"/>
      <c r="D1" s="1"/>
      <c r="E1" s="24" t="s">
        <v>181</v>
      </c>
      <c r="F1" s="1"/>
      <c r="G1" s="1"/>
      <c r="H1" s="1"/>
      <c r="I1" s="1"/>
      <c r="J1" s="18"/>
    </row>
    <row r="2" spans="1:11" ht="13.15" x14ac:dyDescent="0.4">
      <c r="A2" s="25"/>
      <c r="B2" s="24" t="s">
        <v>169</v>
      </c>
      <c r="C2" s="1"/>
      <c r="D2" s="22"/>
      <c r="E2" s="1"/>
      <c r="F2" s="1"/>
      <c r="G2" s="1"/>
      <c r="H2" s="1"/>
      <c r="I2" s="1"/>
      <c r="J2" s="18"/>
    </row>
    <row r="3" spans="1:11" ht="13.15" x14ac:dyDescent="0.4">
      <c r="A3" s="25"/>
      <c r="B3" s="24" t="s">
        <v>182</v>
      </c>
      <c r="C3" s="24"/>
      <c r="D3" s="24"/>
      <c r="E3" s="24"/>
      <c r="F3" s="24"/>
      <c r="G3" s="24"/>
      <c r="H3" s="24"/>
      <c r="I3" s="24"/>
      <c r="J3" s="18"/>
    </row>
    <row r="4" spans="1:11" ht="13.15" x14ac:dyDescent="0.4">
      <c r="A4" s="25"/>
      <c r="B4" s="24" t="s">
        <v>5</v>
      </c>
      <c r="C4" s="1"/>
      <c r="D4" s="1"/>
      <c r="E4" s="1"/>
      <c r="F4" s="1"/>
      <c r="G4" s="1"/>
      <c r="H4" s="1"/>
      <c r="I4" s="1"/>
      <c r="J4" s="18"/>
    </row>
    <row r="5" spans="1:11" x14ac:dyDescent="0.35">
      <c r="A5" s="25">
        <v>1</v>
      </c>
      <c r="B5" s="27" t="s">
        <v>1</v>
      </c>
      <c r="C5" s="27"/>
      <c r="D5" s="27"/>
      <c r="E5" s="27"/>
      <c r="F5" s="27"/>
      <c r="G5" s="27"/>
      <c r="H5" s="27"/>
      <c r="I5" s="27"/>
      <c r="J5" s="18"/>
    </row>
    <row r="6" spans="1:11" x14ac:dyDescent="0.35">
      <c r="A6" s="25">
        <v>2</v>
      </c>
      <c r="B6" s="61"/>
      <c r="C6" s="106"/>
      <c r="D6" s="56"/>
      <c r="E6" s="57"/>
      <c r="F6" s="27"/>
      <c r="G6" s="27"/>
      <c r="H6" s="27"/>
      <c r="I6" s="27"/>
      <c r="J6" s="18"/>
      <c r="K6" s="2">
        <f>C6</f>
        <v>0</v>
      </c>
    </row>
    <row r="7" spans="1:11" x14ac:dyDescent="0.35">
      <c r="A7" s="25">
        <v>3</v>
      </c>
      <c r="B7" s="27" t="s">
        <v>6</v>
      </c>
      <c r="C7" s="27"/>
      <c r="D7" s="27"/>
      <c r="E7" s="27"/>
      <c r="F7" s="27"/>
      <c r="G7" s="27"/>
      <c r="H7" s="27"/>
      <c r="I7" s="27"/>
      <c r="J7" s="18"/>
    </row>
    <row r="8" spans="1:11" x14ac:dyDescent="0.35">
      <c r="A8" s="25">
        <v>4</v>
      </c>
      <c r="B8" s="61"/>
      <c r="C8" s="98"/>
      <c r="D8" s="56"/>
      <c r="E8" s="57"/>
      <c r="F8" s="27"/>
      <c r="G8" s="27"/>
      <c r="H8" s="27"/>
      <c r="I8" s="27"/>
      <c r="J8" s="18"/>
    </row>
    <row r="9" spans="1:11" x14ac:dyDescent="0.35">
      <c r="A9" s="25">
        <v>5</v>
      </c>
      <c r="B9" s="27" t="s">
        <v>2</v>
      </c>
      <c r="C9" s="27"/>
      <c r="D9" s="27"/>
      <c r="E9" s="27"/>
      <c r="F9" s="27"/>
      <c r="G9" s="27"/>
      <c r="H9" s="27"/>
      <c r="I9" s="27"/>
      <c r="J9" s="18"/>
    </row>
    <row r="10" spans="1:11" ht="12.75" customHeight="1" x14ac:dyDescent="0.35">
      <c r="A10" s="25">
        <v>6</v>
      </c>
      <c r="B10" s="61"/>
      <c r="C10" s="97"/>
      <c r="D10" s="56"/>
      <c r="E10" s="57"/>
      <c r="F10" s="27"/>
      <c r="G10" s="27"/>
      <c r="H10" s="27"/>
      <c r="I10" s="27"/>
      <c r="J10" s="18"/>
    </row>
    <row r="11" spans="1:11" x14ac:dyDescent="0.35">
      <c r="A11" s="25">
        <v>7</v>
      </c>
      <c r="B11" s="27" t="s">
        <v>168</v>
      </c>
      <c r="C11" s="27"/>
      <c r="D11" s="27"/>
      <c r="E11" s="27"/>
      <c r="F11" s="27"/>
      <c r="G11" s="27"/>
      <c r="H11" s="27"/>
      <c r="I11" s="27"/>
      <c r="J11" s="18"/>
    </row>
    <row r="12" spans="1:11" x14ac:dyDescent="0.35">
      <c r="A12" s="25">
        <v>8</v>
      </c>
      <c r="B12" s="61"/>
      <c r="C12" s="109"/>
      <c r="D12" s="28"/>
      <c r="E12" s="29"/>
      <c r="F12" s="29"/>
      <c r="G12" s="29"/>
      <c r="H12" s="29"/>
      <c r="I12" s="29"/>
      <c r="J12" s="18"/>
    </row>
    <row r="13" spans="1:11" x14ac:dyDescent="0.35">
      <c r="A13" s="25">
        <v>9</v>
      </c>
      <c r="B13" s="29" t="s">
        <v>3</v>
      </c>
      <c r="C13" s="29"/>
      <c r="D13" s="29"/>
      <c r="E13" s="29"/>
      <c r="F13" s="29"/>
      <c r="G13" s="29"/>
      <c r="H13" s="29"/>
      <c r="I13" s="29"/>
      <c r="J13" s="18"/>
    </row>
    <row r="14" spans="1:11" x14ac:dyDescent="0.35">
      <c r="A14" s="25">
        <v>10</v>
      </c>
      <c r="B14" s="62"/>
      <c r="C14" s="99"/>
      <c r="D14" s="29"/>
      <c r="E14" s="29"/>
      <c r="F14" s="29"/>
      <c r="G14" s="29"/>
      <c r="H14" s="29"/>
      <c r="I14" s="29"/>
      <c r="J14" s="18"/>
    </row>
    <row r="15" spans="1:11" x14ac:dyDescent="0.35">
      <c r="A15" s="25">
        <v>11</v>
      </c>
      <c r="B15" s="29" t="s">
        <v>4</v>
      </c>
      <c r="C15" s="29"/>
      <c r="D15" s="29"/>
      <c r="E15" s="29"/>
      <c r="F15" s="29"/>
      <c r="G15" s="29"/>
      <c r="H15" s="29"/>
      <c r="I15" s="29"/>
      <c r="J15" s="18"/>
    </row>
    <row r="16" spans="1:11" x14ac:dyDescent="0.35">
      <c r="A16" s="25">
        <v>12</v>
      </c>
      <c r="B16" s="62"/>
      <c r="C16" s="108"/>
      <c r="D16" s="29"/>
      <c r="E16" s="29"/>
      <c r="F16" s="29"/>
      <c r="G16" s="29"/>
      <c r="H16" s="29"/>
      <c r="I16" s="29"/>
      <c r="J16" s="18"/>
    </row>
    <row r="17" spans="1:24" x14ac:dyDescent="0.35">
      <c r="A17" s="25">
        <v>13</v>
      </c>
      <c r="B17" s="29"/>
      <c r="C17" s="29"/>
      <c r="D17" s="29"/>
      <c r="E17" s="29"/>
      <c r="F17" s="29"/>
      <c r="G17" s="29"/>
      <c r="H17" s="29"/>
      <c r="I17" s="29"/>
      <c r="J17" s="18"/>
    </row>
    <row r="18" spans="1:24" x14ac:dyDescent="0.35">
      <c r="A18" s="25">
        <v>14</v>
      </c>
      <c r="B18" s="29" t="s">
        <v>7</v>
      </c>
      <c r="C18" s="29"/>
      <c r="D18" s="29"/>
      <c r="E18" s="29"/>
      <c r="F18" s="29"/>
      <c r="G18" s="29"/>
      <c r="H18" s="29"/>
      <c r="I18" s="29"/>
      <c r="J18" s="18"/>
    </row>
    <row r="19" spans="1:24" x14ac:dyDescent="0.35">
      <c r="A19" s="25">
        <v>15</v>
      </c>
      <c r="B19" s="29" t="s">
        <v>8</v>
      </c>
      <c r="C19" s="29"/>
      <c r="D19" s="29"/>
      <c r="E19" s="29"/>
      <c r="F19" s="29"/>
      <c r="G19" s="29"/>
      <c r="H19" s="29"/>
      <c r="I19" s="29"/>
      <c r="J19" s="18"/>
    </row>
    <row r="20" spans="1:24" x14ac:dyDescent="0.35">
      <c r="A20" s="25">
        <v>16</v>
      </c>
      <c r="B20" s="62"/>
      <c r="C20" s="99"/>
      <c r="D20" s="29"/>
      <c r="E20" s="29"/>
      <c r="F20" s="29"/>
      <c r="G20" s="29"/>
      <c r="H20" s="29"/>
      <c r="I20" s="29"/>
      <c r="J20" s="18"/>
    </row>
    <row r="21" spans="1:24" x14ac:dyDescent="0.35">
      <c r="A21" s="25">
        <v>17</v>
      </c>
      <c r="B21" s="29" t="s">
        <v>9</v>
      </c>
      <c r="C21" s="29"/>
      <c r="D21" s="29"/>
      <c r="E21" s="29"/>
      <c r="F21" s="29"/>
      <c r="G21" s="29"/>
      <c r="H21" s="29"/>
      <c r="I21" s="29"/>
      <c r="J21" s="18"/>
    </row>
    <row r="22" spans="1:24" ht="13.15" x14ac:dyDescent="0.4">
      <c r="A22" s="25">
        <v>18</v>
      </c>
      <c r="B22" s="62"/>
      <c r="C22" s="99"/>
      <c r="D22" s="29"/>
      <c r="E22" s="29"/>
      <c r="F22" s="29"/>
      <c r="G22" s="29"/>
      <c r="H22" s="29"/>
      <c r="I22" s="29"/>
      <c r="J22" s="18"/>
      <c r="U22" s="60" t="s">
        <v>162</v>
      </c>
    </row>
    <row r="23" spans="1:24" x14ac:dyDescent="0.35">
      <c r="A23" s="25">
        <v>19</v>
      </c>
      <c r="B23" s="29" t="s">
        <v>10</v>
      </c>
      <c r="C23" s="29"/>
      <c r="D23" s="29"/>
      <c r="E23" s="29"/>
      <c r="F23" s="29"/>
      <c r="G23" s="29"/>
      <c r="H23" s="29"/>
      <c r="I23" s="29"/>
      <c r="J23" s="18"/>
      <c r="U23" s="2" t="s">
        <v>161</v>
      </c>
      <c r="X23" s="112" t="e">
        <f>G129/F80</f>
        <v>#DIV/0!</v>
      </c>
    </row>
    <row r="24" spans="1:24" x14ac:dyDescent="0.35">
      <c r="A24" s="25">
        <v>20</v>
      </c>
      <c r="B24" s="62"/>
      <c r="C24" s="99"/>
      <c r="D24" s="29"/>
      <c r="E24" s="29"/>
      <c r="F24" s="29"/>
      <c r="G24" s="29"/>
      <c r="H24" s="29"/>
      <c r="I24" s="29"/>
      <c r="J24" s="18"/>
    </row>
    <row r="25" spans="1:24" ht="13.15" x14ac:dyDescent="0.4">
      <c r="A25" s="25">
        <v>21</v>
      </c>
      <c r="B25" s="29" t="s">
        <v>11</v>
      </c>
      <c r="C25" s="29"/>
      <c r="D25" s="29"/>
      <c r="E25" s="29"/>
      <c r="F25" s="29"/>
      <c r="G25" s="29"/>
      <c r="H25" s="29"/>
      <c r="I25" s="29"/>
      <c r="J25" s="18"/>
      <c r="U25" s="60" t="s">
        <v>13</v>
      </c>
    </row>
    <row r="26" spans="1:24" ht="12.75" customHeight="1" x14ac:dyDescent="0.35">
      <c r="A26" s="25">
        <v>22</v>
      </c>
      <c r="B26" s="62"/>
      <c r="C26" s="99"/>
      <c r="D26" s="29"/>
      <c r="E26" s="29"/>
      <c r="F26" s="29"/>
      <c r="G26" s="29"/>
      <c r="H26" s="29"/>
      <c r="I26" s="29"/>
      <c r="J26" s="18"/>
      <c r="U26" s="2" t="s">
        <v>14</v>
      </c>
      <c r="X26" s="63" t="e">
        <f>F38*X23</f>
        <v>#DIV/0!</v>
      </c>
    </row>
    <row r="27" spans="1:24" x14ac:dyDescent="0.35">
      <c r="A27" s="25">
        <v>23</v>
      </c>
      <c r="B27" s="29"/>
      <c r="C27" s="29"/>
      <c r="D27" s="29"/>
      <c r="E27" s="29"/>
      <c r="F27" s="29"/>
      <c r="G27" s="29"/>
      <c r="H27" s="29"/>
      <c r="I27" s="29"/>
      <c r="J27" s="18"/>
      <c r="U27" s="2" t="s">
        <v>15</v>
      </c>
    </row>
    <row r="28" spans="1:24" x14ac:dyDescent="0.35">
      <c r="A28" s="25">
        <v>24</v>
      </c>
      <c r="B28" s="29" t="s">
        <v>12</v>
      </c>
      <c r="C28" s="29"/>
      <c r="D28" s="29"/>
      <c r="E28" s="29"/>
      <c r="F28" s="29"/>
      <c r="G28" s="29"/>
      <c r="H28" s="29"/>
      <c r="I28" s="29"/>
      <c r="J28" s="18"/>
      <c r="U28" s="2" t="s">
        <v>16</v>
      </c>
      <c r="X28" s="2" t="e">
        <f>F40*X23</f>
        <v>#DIV/0!</v>
      </c>
    </row>
    <row r="29" spans="1:24" x14ac:dyDescent="0.35">
      <c r="A29" s="25">
        <v>25</v>
      </c>
      <c r="B29" s="29"/>
      <c r="C29" s="111"/>
      <c r="D29" s="58"/>
      <c r="E29" s="100"/>
      <c r="F29" s="58"/>
      <c r="G29" s="29"/>
      <c r="H29" s="29"/>
      <c r="I29" s="29"/>
      <c r="J29" s="18"/>
      <c r="U29" s="2" t="s">
        <v>17</v>
      </c>
      <c r="X29" s="2" t="e">
        <f>F41*X23</f>
        <v>#DIV/0!</v>
      </c>
    </row>
    <row r="30" spans="1:24" x14ac:dyDescent="0.35">
      <c r="A30" s="25">
        <v>26</v>
      </c>
      <c r="B30" s="29"/>
      <c r="C30" s="111"/>
      <c r="D30" s="58"/>
      <c r="E30" s="100"/>
      <c r="F30" s="58"/>
      <c r="G30" s="29"/>
      <c r="H30" s="29"/>
      <c r="I30" s="29"/>
      <c r="J30" s="18"/>
      <c r="U30" s="2" t="s">
        <v>18</v>
      </c>
      <c r="X30" s="2" t="e">
        <f>F42*X23</f>
        <v>#DIV/0!</v>
      </c>
    </row>
    <row r="31" spans="1:24" x14ac:dyDescent="0.35">
      <c r="A31" s="25">
        <v>27</v>
      </c>
      <c r="B31" s="29"/>
      <c r="C31" s="111"/>
      <c r="D31" s="58"/>
      <c r="E31" s="100"/>
      <c r="F31" s="58"/>
      <c r="G31" s="29"/>
      <c r="H31" s="29"/>
      <c r="I31" s="29"/>
      <c r="J31" s="18"/>
    </row>
    <row r="32" spans="1:24" ht="13.15" x14ac:dyDescent="0.4">
      <c r="A32" s="25">
        <v>28</v>
      </c>
      <c r="B32" s="29"/>
      <c r="C32" s="111"/>
      <c r="D32" s="58"/>
      <c r="E32" s="100"/>
      <c r="F32" s="58"/>
      <c r="G32" s="29"/>
      <c r="H32" s="29"/>
      <c r="I32" s="29"/>
      <c r="J32" s="18"/>
      <c r="U32" s="60" t="s">
        <v>19</v>
      </c>
    </row>
    <row r="33" spans="1:24" x14ac:dyDescent="0.35">
      <c r="A33" s="25">
        <v>29</v>
      </c>
      <c r="B33" s="29"/>
      <c r="C33" s="29"/>
      <c r="D33" s="29"/>
      <c r="E33" s="29"/>
      <c r="F33" s="29"/>
      <c r="G33" s="29"/>
      <c r="H33" s="29"/>
      <c r="I33" s="29"/>
      <c r="J33" s="18"/>
      <c r="U33" s="2" t="s">
        <v>20</v>
      </c>
      <c r="X33" s="2" t="e">
        <f>F45*X23</f>
        <v>#DIV/0!</v>
      </c>
    </row>
    <row r="34" spans="1:24" ht="12.75" customHeight="1" x14ac:dyDescent="0.35">
      <c r="A34" s="25">
        <v>30</v>
      </c>
      <c r="B34" s="29"/>
      <c r="C34" s="29"/>
      <c r="D34" s="29"/>
      <c r="E34" s="29"/>
      <c r="F34" s="29"/>
      <c r="G34" s="29"/>
      <c r="H34" s="29"/>
      <c r="I34" s="29"/>
      <c r="J34" s="18"/>
      <c r="U34" s="2" t="s">
        <v>21</v>
      </c>
      <c r="X34" s="2" t="e">
        <f>F46*X23</f>
        <v>#DIV/0!</v>
      </c>
    </row>
    <row r="35" spans="1:24" ht="15" x14ac:dyDescent="0.4">
      <c r="A35" s="3">
        <v>31</v>
      </c>
      <c r="B35" s="4" t="str">
        <f ca="1">"SCHEDULE A - STATEMENT OF INCOME AND EXPENSES FOR THE PERIOD BEGINNING JANUARY 1, " &amp; YEAR(TODAY())-1 &amp; " AND ENDING DECEMBER 31, " &amp; YEAR(TODAY())-1</f>
        <v>SCHEDULE A - STATEMENT OF INCOME AND EXPENSES FOR THE PERIOD BEGINNING JANUARY 1, 2023 AND ENDING DECEMBER 31, 2023</v>
      </c>
      <c r="C35" s="5"/>
      <c r="D35" s="5"/>
      <c r="E35" s="5"/>
      <c r="F35" s="5"/>
      <c r="G35" s="5"/>
      <c r="H35" s="5"/>
      <c r="I35" s="5"/>
      <c r="J35" s="18"/>
      <c r="U35" s="2" t="s">
        <v>22</v>
      </c>
    </row>
    <row r="36" spans="1:24" x14ac:dyDescent="0.35">
      <c r="A36" s="25">
        <v>32</v>
      </c>
      <c r="B36" s="6"/>
      <c r="C36" s="6"/>
      <c r="D36" s="6"/>
      <c r="E36" s="6"/>
      <c r="F36" s="6"/>
      <c r="G36" s="6"/>
      <c r="H36" s="6"/>
      <c r="I36" s="6"/>
      <c r="J36" s="18"/>
      <c r="U36" s="2" t="s">
        <v>23</v>
      </c>
      <c r="X36" s="2" t="e">
        <f>F48*X23</f>
        <v>#DIV/0!</v>
      </c>
    </row>
    <row r="37" spans="1:24" ht="13.15" x14ac:dyDescent="0.4">
      <c r="A37" s="25">
        <v>33</v>
      </c>
      <c r="B37" s="8" t="s">
        <v>13</v>
      </c>
      <c r="C37" s="6"/>
      <c r="D37" s="6"/>
      <c r="E37" s="6"/>
      <c r="F37" s="6" t="s">
        <v>171</v>
      </c>
      <c r="G37" s="113" t="s">
        <v>172</v>
      </c>
      <c r="H37" s="6"/>
      <c r="I37" s="6"/>
      <c r="J37" s="18"/>
      <c r="U37" s="2" t="s">
        <v>24</v>
      </c>
      <c r="X37" s="63" t="e">
        <f>F49*X23</f>
        <v>#DIV/0!</v>
      </c>
    </row>
    <row r="38" spans="1:24" x14ac:dyDescent="0.35">
      <c r="A38" s="25">
        <v>34</v>
      </c>
      <c r="B38" s="6" t="s">
        <v>14</v>
      </c>
      <c r="C38" s="6"/>
      <c r="D38" s="6"/>
      <c r="E38" s="6"/>
      <c r="F38" s="30"/>
      <c r="G38" s="6"/>
      <c r="H38" s="114" t="str">
        <f>IF(F38-TRUNC(F38)&lt;&gt;0,"&lt; Error: Remove cents","")</f>
        <v/>
      </c>
      <c r="I38" s="6"/>
      <c r="J38" s="18"/>
      <c r="U38" s="2" t="s">
        <v>25</v>
      </c>
      <c r="X38" s="2" t="e">
        <f>F50*X23</f>
        <v>#DIV/0!</v>
      </c>
    </row>
    <row r="39" spans="1:24" x14ac:dyDescent="0.35">
      <c r="A39" s="25">
        <v>35</v>
      </c>
      <c r="B39" s="6" t="s">
        <v>15</v>
      </c>
      <c r="C39" s="6"/>
      <c r="D39" s="6"/>
      <c r="E39" s="6"/>
      <c r="F39" s="7"/>
      <c r="G39" s="30"/>
      <c r="H39" s="114" t="str">
        <f>IF(G39-TRUNC(G39)&lt;&gt;0,"&lt; Error: Remove cents","")</f>
        <v/>
      </c>
      <c r="I39" s="6"/>
      <c r="J39" s="18"/>
      <c r="U39" s="2" t="s">
        <v>26</v>
      </c>
      <c r="X39" s="2" t="e">
        <f>F51*X23</f>
        <v>#DIV/0!</v>
      </c>
    </row>
    <row r="40" spans="1:24" x14ac:dyDescent="0.35">
      <c r="A40" s="25">
        <v>36</v>
      </c>
      <c r="B40" s="6" t="s">
        <v>16</v>
      </c>
      <c r="C40" s="6"/>
      <c r="D40" s="6"/>
      <c r="E40" s="6"/>
      <c r="F40" s="30"/>
      <c r="G40" s="6"/>
      <c r="H40" s="114" t="str">
        <f>IF(F40-TRUNC(F40)&lt;&gt;0,"&lt; Error: Remove cents","")</f>
        <v/>
      </c>
      <c r="I40" s="6"/>
      <c r="J40" s="18"/>
      <c r="U40" s="2" t="s">
        <v>27</v>
      </c>
      <c r="X40" s="2" t="e">
        <f>F52*X23</f>
        <v>#DIV/0!</v>
      </c>
    </row>
    <row r="41" spans="1:24" x14ac:dyDescent="0.35">
      <c r="A41" s="25">
        <v>37</v>
      </c>
      <c r="B41" s="6"/>
      <c r="C41" s="6"/>
      <c r="D41" s="6"/>
      <c r="E41" s="6"/>
      <c r="F41" s="7"/>
      <c r="G41" s="6"/>
      <c r="H41" s="114"/>
      <c r="I41" s="6"/>
      <c r="J41" s="18"/>
      <c r="U41" s="2" t="s">
        <v>28</v>
      </c>
      <c r="X41" s="2" t="e">
        <f>F53*X23</f>
        <v>#DIV/0!</v>
      </c>
    </row>
    <row r="42" spans="1:24" x14ac:dyDescent="0.35">
      <c r="A42" s="25">
        <v>38</v>
      </c>
      <c r="B42" s="6" t="s">
        <v>18</v>
      </c>
      <c r="C42" s="6"/>
      <c r="D42" s="6"/>
      <c r="E42" s="6"/>
      <c r="F42" s="7">
        <f>SUM(F38:F41)</f>
        <v>0</v>
      </c>
      <c r="G42" s="6"/>
      <c r="H42" s="114"/>
      <c r="I42" s="6"/>
      <c r="J42" s="18"/>
      <c r="U42" s="2" t="s">
        <v>29</v>
      </c>
      <c r="X42" s="63" t="e">
        <f>F54*X23</f>
        <v>#DIV/0!</v>
      </c>
    </row>
    <row r="43" spans="1:24" x14ac:dyDescent="0.35">
      <c r="A43" s="25">
        <v>39</v>
      </c>
      <c r="B43" s="6"/>
      <c r="C43" s="6"/>
      <c r="D43" s="6"/>
      <c r="E43" s="6"/>
      <c r="F43" s="6"/>
      <c r="G43" s="6"/>
      <c r="H43" s="114"/>
      <c r="I43" s="6"/>
      <c r="J43" s="18"/>
      <c r="U43" s="2" t="s">
        <v>30</v>
      </c>
      <c r="X43" s="63" t="e">
        <f>F55*X23</f>
        <v>#DIV/0!</v>
      </c>
    </row>
    <row r="44" spans="1:24" ht="13.15" x14ac:dyDescent="0.4">
      <c r="A44" s="25">
        <v>40</v>
      </c>
      <c r="B44" s="8" t="s">
        <v>19</v>
      </c>
      <c r="C44" s="6"/>
      <c r="D44" s="6"/>
      <c r="E44" s="6"/>
      <c r="F44" s="6"/>
      <c r="G44" s="6"/>
      <c r="H44" s="114"/>
      <c r="I44" s="6"/>
      <c r="J44" s="18"/>
      <c r="U44" s="2" t="s">
        <v>31</v>
      </c>
      <c r="X44" s="63" t="e">
        <f>F56*X23</f>
        <v>#DIV/0!</v>
      </c>
    </row>
    <row r="45" spans="1:24" x14ac:dyDescent="0.35">
      <c r="A45" s="25">
        <v>41</v>
      </c>
      <c r="B45" s="6" t="s">
        <v>20</v>
      </c>
      <c r="C45" s="6"/>
      <c r="D45" s="6"/>
      <c r="E45" s="6"/>
      <c r="F45" s="30"/>
      <c r="G45" s="30"/>
      <c r="H45" s="114" t="str">
        <f>IF(OR(F45-TRUNC(F45)&lt;&gt;0,G45-TRUNC(G45)&lt;&gt;0),"&lt; Error: Remove cents","")</f>
        <v/>
      </c>
      <c r="I45" s="6"/>
      <c r="J45" s="18"/>
      <c r="U45" s="2" t="s">
        <v>32</v>
      </c>
      <c r="X45" s="2" t="e">
        <f>F57*X23</f>
        <v>#DIV/0!</v>
      </c>
    </row>
    <row r="46" spans="1:24" x14ac:dyDescent="0.35">
      <c r="A46" s="25">
        <v>42</v>
      </c>
      <c r="B46" s="6" t="s">
        <v>21</v>
      </c>
      <c r="C46" s="6"/>
      <c r="D46" s="6"/>
      <c r="E46" s="6"/>
      <c r="F46" s="30"/>
      <c r="G46" s="6"/>
      <c r="H46" s="114" t="str">
        <f>IF(F46-TRUNC(F46)&lt;&gt;0,"ERROR: Remove cents","")</f>
        <v/>
      </c>
      <c r="I46" s="6"/>
      <c r="J46" s="18"/>
      <c r="U46" s="2" t="s">
        <v>33</v>
      </c>
      <c r="X46" s="2" t="e">
        <f>F58*X23</f>
        <v>#DIV/0!</v>
      </c>
    </row>
    <row r="47" spans="1:24" x14ac:dyDescent="0.35">
      <c r="A47" s="25">
        <v>43</v>
      </c>
      <c r="B47" s="6" t="s">
        <v>22</v>
      </c>
      <c r="C47" s="6"/>
      <c r="D47" s="6"/>
      <c r="E47" s="6"/>
      <c r="F47" s="7"/>
      <c r="G47" s="6"/>
      <c r="H47" s="114"/>
      <c r="I47" s="6"/>
      <c r="J47" s="18"/>
      <c r="U47" s="2" t="s">
        <v>34</v>
      </c>
      <c r="X47" s="2" t="e">
        <f>F59*X23</f>
        <v>#DIV/0!</v>
      </c>
    </row>
    <row r="48" spans="1:24" x14ac:dyDescent="0.35">
      <c r="A48" s="25">
        <v>44</v>
      </c>
      <c r="B48" s="6" t="s">
        <v>23</v>
      </c>
      <c r="C48" s="6"/>
      <c r="D48" s="6"/>
      <c r="E48" s="6"/>
      <c r="F48" s="30"/>
      <c r="G48" s="30"/>
      <c r="H48" s="114" t="str">
        <f>IF(OR(F48-TRUNC(F48)&lt;&gt;0,G48-TRUNC(G48)&lt;&gt;0),"&lt; Error: Remove cents","")</f>
        <v/>
      </c>
      <c r="I48" s="6"/>
      <c r="J48" s="18"/>
      <c r="U48" s="2" t="s">
        <v>35</v>
      </c>
      <c r="X48" s="2" t="e">
        <f>F60*X23</f>
        <v>#DIV/0!</v>
      </c>
    </row>
    <row r="49" spans="1:24" x14ac:dyDescent="0.35">
      <c r="A49" s="25">
        <v>45</v>
      </c>
      <c r="B49" s="6" t="s">
        <v>24</v>
      </c>
      <c r="C49" s="6"/>
      <c r="D49" s="6"/>
      <c r="E49" s="6"/>
      <c r="F49" s="30"/>
      <c r="G49" s="30"/>
      <c r="H49" s="114" t="str">
        <f>IF(OR(F49&gt;0,G49&gt;0),"&lt; Enter as a negative number",IF(OR(F49-TRUNC(F49)&lt;&gt;0,G49-TRUNC(G49)&lt;&gt;0),"&lt; Error: Remove cents",""))</f>
        <v/>
      </c>
      <c r="I49" s="6"/>
      <c r="J49" s="18"/>
      <c r="U49" s="2" t="s">
        <v>36</v>
      </c>
      <c r="X49" s="2" t="e">
        <f>F61*X23</f>
        <v>#DIV/0!</v>
      </c>
    </row>
    <row r="50" spans="1:24" x14ac:dyDescent="0.35">
      <c r="A50" s="25">
        <v>46</v>
      </c>
      <c r="B50" s="6" t="s">
        <v>25</v>
      </c>
      <c r="C50" s="6"/>
      <c r="D50" s="6"/>
      <c r="E50" s="6"/>
      <c r="F50" s="30"/>
      <c r="G50" s="30"/>
      <c r="H50" s="114" t="str">
        <f>IF(OR(F50-TRUNC(F50)&lt;&gt;0,G50-TRUNC(G50)&lt;&gt;0),"&lt; Error: Remove cents","")</f>
        <v/>
      </c>
      <c r="I50" s="6"/>
      <c r="J50" s="18"/>
      <c r="U50" s="2" t="s">
        <v>37</v>
      </c>
      <c r="X50" s="2" t="e">
        <f>F62*X23</f>
        <v>#DIV/0!</v>
      </c>
    </row>
    <row r="51" spans="1:24" x14ac:dyDescent="0.35">
      <c r="A51" s="25">
        <v>47</v>
      </c>
      <c r="B51" s="6" t="s">
        <v>26</v>
      </c>
      <c r="C51" s="6"/>
      <c r="D51" s="6"/>
      <c r="E51" s="6"/>
      <c r="F51" s="30"/>
      <c r="G51" s="30"/>
      <c r="H51" s="114" t="str">
        <f>IF(OR(F51-TRUNC(F51)&lt;&gt;0,G51-TRUNC(G51)&lt;&gt;0),"&lt; Error: Remove cents","")</f>
        <v/>
      </c>
      <c r="I51" s="6"/>
      <c r="J51" s="18"/>
      <c r="U51" s="2" t="s">
        <v>38</v>
      </c>
      <c r="X51" s="2" t="e">
        <f>F63*X23</f>
        <v>#DIV/0!</v>
      </c>
    </row>
    <row r="52" spans="1:24" x14ac:dyDescent="0.35">
      <c r="A52" s="25">
        <v>48</v>
      </c>
      <c r="B52" s="6" t="s">
        <v>27</v>
      </c>
      <c r="C52" s="6"/>
      <c r="D52" s="6"/>
      <c r="E52" s="6"/>
      <c r="F52" s="30"/>
      <c r="G52" s="30"/>
      <c r="H52" s="114" t="str">
        <f t="shared" ref="H52:H64" si="0">IF(OR(F52-TRUNC(F52)&lt;&gt;0,G52-TRUNC(G52)&lt;&gt;0),"&lt; Error: Remove cents","")</f>
        <v/>
      </c>
      <c r="I52" s="6"/>
      <c r="J52" s="18"/>
      <c r="U52" s="2" t="s">
        <v>39</v>
      </c>
      <c r="X52" s="2" t="e">
        <f>F64*X23</f>
        <v>#DIV/0!</v>
      </c>
    </row>
    <row r="53" spans="1:24" ht="12.75" customHeight="1" x14ac:dyDescent="0.35">
      <c r="A53" s="25">
        <v>49</v>
      </c>
      <c r="B53" s="6" t="s">
        <v>28</v>
      </c>
      <c r="C53" s="6"/>
      <c r="D53" s="6"/>
      <c r="E53" s="6"/>
      <c r="F53" s="30"/>
      <c r="G53" s="30"/>
      <c r="H53" s="114" t="str">
        <f t="shared" si="0"/>
        <v/>
      </c>
      <c r="I53" s="6"/>
      <c r="J53" s="18"/>
      <c r="U53" s="2" t="s">
        <v>40</v>
      </c>
      <c r="X53" s="2" t="e">
        <f>F65*X23</f>
        <v>#DIV/0!</v>
      </c>
    </row>
    <row r="54" spans="1:24" ht="12.75" customHeight="1" x14ac:dyDescent="0.35">
      <c r="A54" s="25">
        <v>50</v>
      </c>
      <c r="B54" s="6" t="s">
        <v>29</v>
      </c>
      <c r="C54" s="6"/>
      <c r="D54" s="6"/>
      <c r="E54" s="6"/>
      <c r="F54" s="30"/>
      <c r="G54" s="30"/>
      <c r="H54" s="114" t="str">
        <f t="shared" si="0"/>
        <v/>
      </c>
      <c r="I54" s="6"/>
      <c r="J54" s="18"/>
      <c r="U54" s="2" t="s">
        <v>41</v>
      </c>
      <c r="X54" s="2" t="e">
        <f>F66*X23</f>
        <v>#DIV/0!</v>
      </c>
    </row>
    <row r="55" spans="1:24" ht="12.75" customHeight="1" x14ac:dyDescent="0.35">
      <c r="A55" s="25">
        <v>51</v>
      </c>
      <c r="B55" s="6" t="s">
        <v>30</v>
      </c>
      <c r="C55" s="6"/>
      <c r="D55" s="6"/>
      <c r="E55" s="6"/>
      <c r="F55" s="30"/>
      <c r="G55" s="30"/>
      <c r="H55" s="114" t="str">
        <f t="shared" si="0"/>
        <v/>
      </c>
      <c r="I55" s="6"/>
      <c r="J55" s="18"/>
      <c r="U55" s="2" t="s">
        <v>42</v>
      </c>
    </row>
    <row r="56" spans="1:24" ht="12.75" customHeight="1" x14ac:dyDescent="0.35">
      <c r="A56" s="25">
        <v>52</v>
      </c>
      <c r="B56" s="6" t="s">
        <v>31</v>
      </c>
      <c r="C56" s="6"/>
      <c r="D56" s="6"/>
      <c r="E56" s="6"/>
      <c r="F56" s="30"/>
      <c r="G56" s="30"/>
      <c r="H56" s="114" t="str">
        <f t="shared" si="0"/>
        <v/>
      </c>
      <c r="I56" s="6"/>
      <c r="J56" s="18"/>
      <c r="U56" s="2" t="s">
        <v>43</v>
      </c>
      <c r="X56" s="2" t="e">
        <f>F68*X23</f>
        <v>#DIV/0!</v>
      </c>
    </row>
    <row r="57" spans="1:24" ht="12.75" customHeight="1" x14ac:dyDescent="0.35">
      <c r="A57" s="25">
        <v>53</v>
      </c>
      <c r="B57" s="6" t="s">
        <v>32</v>
      </c>
      <c r="C57" s="6"/>
      <c r="D57" s="6"/>
      <c r="E57" s="6"/>
      <c r="F57" s="30"/>
      <c r="G57" s="30"/>
      <c r="H57" s="114" t="str">
        <f t="shared" si="0"/>
        <v/>
      </c>
      <c r="I57" s="6"/>
      <c r="J57" s="18"/>
      <c r="U57" s="2" t="s">
        <v>44</v>
      </c>
      <c r="X57" s="2" t="e">
        <f>F69*X23</f>
        <v>#DIV/0!</v>
      </c>
    </row>
    <row r="58" spans="1:24" ht="12.75" customHeight="1" x14ac:dyDescent="0.35">
      <c r="A58" s="25">
        <v>54</v>
      </c>
      <c r="B58" s="6" t="s">
        <v>33</v>
      </c>
      <c r="C58" s="6"/>
      <c r="D58" s="6"/>
      <c r="E58" s="6"/>
      <c r="F58" s="30"/>
      <c r="G58" s="30"/>
      <c r="H58" s="114" t="str">
        <f t="shared" si="0"/>
        <v/>
      </c>
      <c r="I58" s="6"/>
      <c r="J58" s="18"/>
      <c r="U58" s="2" t="s">
        <v>45</v>
      </c>
      <c r="V58" s="64"/>
      <c r="X58" s="2" t="e">
        <f>F70*X23</f>
        <v>#DIV/0!</v>
      </c>
    </row>
    <row r="59" spans="1:24" ht="12.75" customHeight="1" x14ac:dyDescent="0.35">
      <c r="A59" s="25">
        <v>55</v>
      </c>
      <c r="B59" s="6" t="s">
        <v>34</v>
      </c>
      <c r="C59" s="6"/>
      <c r="D59" s="6"/>
      <c r="E59" s="6"/>
      <c r="F59" s="30"/>
      <c r="G59" s="30"/>
      <c r="H59" s="114" t="str">
        <f t="shared" si="0"/>
        <v/>
      </c>
      <c r="I59" s="6"/>
      <c r="J59" s="18"/>
      <c r="U59" s="2" t="s">
        <v>46</v>
      </c>
      <c r="X59" s="2" t="e">
        <f>F71*X23</f>
        <v>#DIV/0!</v>
      </c>
    </row>
    <row r="60" spans="1:24" ht="12.75" customHeight="1" x14ac:dyDescent="0.35">
      <c r="A60" s="25">
        <v>56</v>
      </c>
      <c r="B60" s="6" t="s">
        <v>35</v>
      </c>
      <c r="C60" s="6"/>
      <c r="D60" s="6"/>
      <c r="E60" s="6"/>
      <c r="F60" s="30"/>
      <c r="G60" s="30"/>
      <c r="H60" s="114" t="str">
        <f t="shared" si="0"/>
        <v/>
      </c>
      <c r="I60" s="6"/>
      <c r="J60" s="18"/>
      <c r="U60" s="2" t="s">
        <v>47</v>
      </c>
      <c r="X60" s="2" t="e">
        <f>X59/F177</f>
        <v>#DIV/0!</v>
      </c>
    </row>
    <row r="61" spans="1:24" ht="12.75" customHeight="1" x14ac:dyDescent="0.35">
      <c r="A61" s="25">
        <v>57</v>
      </c>
      <c r="B61" s="6" t="s">
        <v>36</v>
      </c>
      <c r="C61" s="6"/>
      <c r="D61" s="6"/>
      <c r="E61" s="6"/>
      <c r="F61" s="30"/>
      <c r="G61" s="30"/>
      <c r="H61" s="114" t="str">
        <f t="shared" si="0"/>
        <v/>
      </c>
      <c r="I61" s="6"/>
      <c r="J61" s="18"/>
    </row>
    <row r="62" spans="1:24" ht="12.75" customHeight="1" x14ac:dyDescent="0.35">
      <c r="A62" s="25">
        <v>58</v>
      </c>
      <c r="B62" s="6" t="s">
        <v>37</v>
      </c>
      <c r="C62" s="6"/>
      <c r="D62" s="6"/>
      <c r="E62" s="6"/>
      <c r="F62" s="30"/>
      <c r="G62" s="30"/>
      <c r="H62" s="114" t="str">
        <f t="shared" si="0"/>
        <v/>
      </c>
      <c r="I62" s="6"/>
      <c r="J62" s="18"/>
    </row>
    <row r="63" spans="1:24" ht="12.75" customHeight="1" x14ac:dyDescent="0.45">
      <c r="A63" s="25">
        <v>59</v>
      </c>
      <c r="B63" s="6" t="s">
        <v>38</v>
      </c>
      <c r="C63" s="6"/>
      <c r="D63" s="6"/>
      <c r="E63" s="6"/>
      <c r="F63" s="30"/>
      <c r="G63" s="30"/>
      <c r="H63" s="114" t="str">
        <f t="shared" si="0"/>
        <v/>
      </c>
      <c r="I63" s="6"/>
      <c r="J63" s="18"/>
      <c r="U63" s="65" t="s">
        <v>49</v>
      </c>
      <c r="V63" s="66"/>
    </row>
    <row r="64" spans="1:24" ht="12.75" customHeight="1" x14ac:dyDescent="0.45">
      <c r="A64" s="25">
        <v>60</v>
      </c>
      <c r="B64" s="6" t="s">
        <v>39</v>
      </c>
      <c r="C64" s="6"/>
      <c r="D64" s="6"/>
      <c r="E64" s="6"/>
      <c r="F64" s="30"/>
      <c r="G64" s="30"/>
      <c r="H64" s="114" t="str">
        <f t="shared" si="0"/>
        <v/>
      </c>
      <c r="I64" s="6"/>
      <c r="J64" s="18"/>
      <c r="U64" s="11" t="s">
        <v>50</v>
      </c>
      <c r="V64" s="66"/>
    </row>
    <row r="65" spans="1:24" ht="12.75" customHeight="1" x14ac:dyDescent="0.45">
      <c r="A65" s="25">
        <v>61</v>
      </c>
      <c r="B65" s="6" t="s">
        <v>40</v>
      </c>
      <c r="C65" s="6"/>
      <c r="D65" s="6"/>
      <c r="E65" s="6"/>
      <c r="F65" s="9">
        <f>SUM(F45:F64)</f>
        <v>0</v>
      </c>
      <c r="G65" s="9">
        <f>SUM(G45:G64)</f>
        <v>0</v>
      </c>
      <c r="H65" s="114"/>
      <c r="I65" s="6"/>
      <c r="J65" s="18"/>
      <c r="U65" s="66"/>
      <c r="V65" s="11" t="s">
        <v>136</v>
      </c>
      <c r="X65" s="63" t="e">
        <f>F77*X23</f>
        <v>#DIV/0!</v>
      </c>
    </row>
    <row r="66" spans="1:24" ht="12.75" customHeight="1" x14ac:dyDescent="0.45">
      <c r="A66" s="25">
        <v>62</v>
      </c>
      <c r="B66" s="6" t="s">
        <v>41</v>
      </c>
      <c r="C66" s="6"/>
      <c r="D66" s="6"/>
      <c r="E66" s="6"/>
      <c r="F66" s="10">
        <f>F42-F65</f>
        <v>0</v>
      </c>
      <c r="G66" s="6"/>
      <c r="H66" s="114"/>
      <c r="I66" s="6"/>
      <c r="J66" s="18"/>
      <c r="U66" s="66"/>
      <c r="V66" s="11" t="s">
        <v>137</v>
      </c>
      <c r="X66" s="2" t="e">
        <f>F78*X23</f>
        <v>#DIV/0!</v>
      </c>
    </row>
    <row r="67" spans="1:24" ht="12.75" customHeight="1" x14ac:dyDescent="0.45">
      <c r="A67" s="25">
        <v>63</v>
      </c>
      <c r="B67" s="6" t="s">
        <v>42</v>
      </c>
      <c r="C67" s="6"/>
      <c r="D67" s="6"/>
      <c r="E67" s="6"/>
      <c r="F67" s="9"/>
      <c r="G67" s="6"/>
      <c r="H67" s="114"/>
      <c r="I67" s="6"/>
      <c r="J67" s="18"/>
      <c r="U67" s="11" t="s">
        <v>53</v>
      </c>
      <c r="V67" s="66"/>
      <c r="X67" s="2" t="e">
        <f>F79*X23</f>
        <v>#DIV/0!</v>
      </c>
    </row>
    <row r="68" spans="1:24" ht="12.75" customHeight="1" x14ac:dyDescent="0.45">
      <c r="A68" s="25">
        <v>64</v>
      </c>
      <c r="B68" s="6" t="s">
        <v>43</v>
      </c>
      <c r="C68" s="6"/>
      <c r="D68" s="6"/>
      <c r="E68" s="6"/>
      <c r="F68" s="30"/>
      <c r="G68" s="6"/>
      <c r="H68" s="114" t="str">
        <f>IF(F68-TRUNC(F68)&lt;&gt;0,"&lt; Error: Remove cents","")</f>
        <v/>
      </c>
      <c r="I68" s="6"/>
      <c r="J68" s="18"/>
      <c r="U68" s="11" t="s">
        <v>138</v>
      </c>
      <c r="V68" s="66"/>
    </row>
    <row r="69" spans="1:24" ht="12.75" customHeight="1" x14ac:dyDescent="0.45">
      <c r="A69" s="25">
        <v>65</v>
      </c>
      <c r="B69" s="6" t="s">
        <v>44</v>
      </c>
      <c r="C69" s="6"/>
      <c r="D69" s="6"/>
      <c r="E69" s="6"/>
      <c r="F69" s="30"/>
      <c r="G69" s="6"/>
      <c r="H69" s="114" t="str">
        <f>IF(F69-TRUNC(F69)&lt;&gt;0,"&lt; Error: Remove cents","")</f>
        <v/>
      </c>
      <c r="I69" s="6"/>
      <c r="J69" s="18"/>
      <c r="U69" s="66"/>
      <c r="V69" s="11" t="s">
        <v>139</v>
      </c>
      <c r="W69" s="63" t="e">
        <f>F80*X23</f>
        <v>#DIV/0!</v>
      </c>
    </row>
    <row r="70" spans="1:24" ht="12.75" customHeight="1" x14ac:dyDescent="0.45">
      <c r="A70" s="25">
        <v>66</v>
      </c>
      <c r="B70" s="6" t="s">
        <v>45</v>
      </c>
      <c r="C70" s="67"/>
      <c r="D70" s="6"/>
      <c r="E70" s="6"/>
      <c r="F70" s="68">
        <f>F65+F68+F69</f>
        <v>0</v>
      </c>
      <c r="G70" s="6"/>
      <c r="H70" s="114"/>
      <c r="I70" s="6"/>
      <c r="J70" s="18"/>
      <c r="U70" s="66"/>
      <c r="V70" s="11" t="s">
        <v>140</v>
      </c>
    </row>
    <row r="71" spans="1:24" ht="12.75" customHeight="1" x14ac:dyDescent="0.45">
      <c r="A71" s="25">
        <v>67</v>
      </c>
      <c r="B71" s="6" t="s">
        <v>46</v>
      </c>
      <c r="C71" s="6"/>
      <c r="D71" s="6"/>
      <c r="E71" s="6"/>
      <c r="F71" s="68">
        <f>F42-F70</f>
        <v>0</v>
      </c>
      <c r="G71" s="6"/>
      <c r="H71" s="114"/>
      <c r="I71" s="6"/>
      <c r="J71" s="18"/>
      <c r="U71" s="66"/>
      <c r="V71" s="11" t="s">
        <v>141</v>
      </c>
      <c r="W71" s="63" t="e">
        <f>W69-W70</f>
        <v>#DIV/0!</v>
      </c>
    </row>
    <row r="72" spans="1:24" ht="12.75" customHeight="1" x14ac:dyDescent="0.45">
      <c r="A72" s="25">
        <v>68</v>
      </c>
      <c r="B72" s="6" t="s">
        <v>47</v>
      </c>
      <c r="C72" s="6"/>
      <c r="D72" s="6"/>
      <c r="E72" s="6"/>
      <c r="F72" s="69" t="str">
        <f>IF(F71&gt;0,F71/F179," ")</f>
        <v xml:space="preserve"> </v>
      </c>
      <c r="G72" s="6"/>
      <c r="H72" s="114"/>
      <c r="I72" s="6"/>
      <c r="J72" s="18"/>
      <c r="U72" s="66"/>
      <c r="V72" s="11" t="s">
        <v>142</v>
      </c>
      <c r="W72" s="2" t="e">
        <f>F81*X23</f>
        <v>#DIV/0!</v>
      </c>
    </row>
    <row r="73" spans="1:24" ht="12.75" customHeight="1" x14ac:dyDescent="0.45">
      <c r="A73" s="25">
        <v>69</v>
      </c>
      <c r="B73" s="6"/>
      <c r="C73" s="6"/>
      <c r="D73" s="6"/>
      <c r="E73" s="6"/>
      <c r="F73" s="6"/>
      <c r="G73" s="6"/>
      <c r="H73" s="114"/>
      <c r="I73" s="6"/>
      <c r="J73" s="18"/>
      <c r="U73" s="66"/>
      <c r="V73" s="11" t="s">
        <v>143</v>
      </c>
      <c r="X73" s="63" t="e">
        <f>W71-W72</f>
        <v>#DIV/0!</v>
      </c>
    </row>
    <row r="74" spans="1:24" ht="15" x14ac:dyDescent="0.4">
      <c r="A74" s="25">
        <v>70</v>
      </c>
      <c r="B74" s="4" t="s">
        <v>48</v>
      </c>
      <c r="C74" s="5"/>
      <c r="D74" s="5"/>
      <c r="E74" s="5"/>
      <c r="F74" s="5"/>
      <c r="G74" s="5"/>
      <c r="H74" s="115"/>
      <c r="I74" s="5"/>
      <c r="J74" s="18"/>
      <c r="U74" s="11" t="s">
        <v>144</v>
      </c>
      <c r="V74" s="11"/>
      <c r="X74" s="2" t="e">
        <f>F82*X23</f>
        <v>#DIV/0!</v>
      </c>
    </row>
    <row r="75" spans="1:24" ht="13.15" x14ac:dyDescent="0.4">
      <c r="A75" s="25">
        <v>71</v>
      </c>
      <c r="B75" s="8" t="s">
        <v>49</v>
      </c>
      <c r="C75" s="6"/>
      <c r="D75" s="6"/>
      <c r="E75" s="6"/>
      <c r="F75" s="6"/>
      <c r="G75" s="6"/>
      <c r="H75" s="114"/>
      <c r="I75" s="6"/>
      <c r="J75" s="18"/>
      <c r="U75" s="11" t="s">
        <v>145</v>
      </c>
      <c r="V75" s="11"/>
      <c r="X75" s="2" t="e">
        <f>F83*X23</f>
        <v>#DIV/0!</v>
      </c>
    </row>
    <row r="76" spans="1:24" x14ac:dyDescent="0.35">
      <c r="A76" s="25">
        <v>72</v>
      </c>
      <c r="B76" s="6" t="s">
        <v>50</v>
      </c>
      <c r="C76" s="6"/>
      <c r="D76" s="6"/>
      <c r="E76" s="6"/>
      <c r="F76" s="7"/>
      <c r="G76" s="6"/>
      <c r="H76" s="114"/>
      <c r="I76" s="6"/>
      <c r="J76" s="18"/>
      <c r="U76" s="11" t="s">
        <v>58</v>
      </c>
      <c r="V76" s="11"/>
      <c r="X76" s="2" t="e">
        <f>F84*X23</f>
        <v>#DIV/0!</v>
      </c>
    </row>
    <row r="77" spans="1:24" x14ac:dyDescent="0.35">
      <c r="A77" s="25">
        <v>73</v>
      </c>
      <c r="B77" s="6" t="s">
        <v>51</v>
      </c>
      <c r="C77" s="6"/>
      <c r="D77" s="6"/>
      <c r="E77" s="6"/>
      <c r="F77" s="30"/>
      <c r="G77" s="6"/>
      <c r="H77" s="114" t="str">
        <f>IF(F77-TRUNC(F77)&lt;&gt;0,"&lt; Error: Remove cents","")</f>
        <v/>
      </c>
      <c r="I77" s="6"/>
      <c r="J77" s="18"/>
      <c r="U77" s="11" t="s">
        <v>59</v>
      </c>
      <c r="V77" s="11"/>
      <c r="X77" s="2" t="e">
        <f>F85*X23</f>
        <v>#DIV/0!</v>
      </c>
    </row>
    <row r="78" spans="1:24" ht="12.75" customHeight="1" x14ac:dyDescent="0.35">
      <c r="A78" s="25">
        <v>74</v>
      </c>
      <c r="B78" s="6" t="s">
        <v>52</v>
      </c>
      <c r="C78" s="6"/>
      <c r="D78" s="6"/>
      <c r="E78" s="6"/>
      <c r="F78" s="30"/>
      <c r="G78" s="6"/>
      <c r="H78" s="114" t="str">
        <f t="shared" ref="H78:H107" si="1">IF(F78-TRUNC(F78)&lt;&gt;0,"&lt; Error: Remove cents","")</f>
        <v/>
      </c>
      <c r="I78" s="6"/>
      <c r="J78" s="18"/>
      <c r="U78" s="11" t="s">
        <v>124</v>
      </c>
      <c r="V78" s="12"/>
      <c r="X78" s="2" t="e">
        <f>F86*X23</f>
        <v>#DIV/0!</v>
      </c>
    </row>
    <row r="79" spans="1:24" x14ac:dyDescent="0.35">
      <c r="A79" s="25">
        <v>75</v>
      </c>
      <c r="B79" s="6" t="s">
        <v>53</v>
      </c>
      <c r="C79" s="6"/>
      <c r="D79" s="6"/>
      <c r="E79" s="6"/>
      <c r="F79" s="30"/>
      <c r="G79" s="6"/>
      <c r="H79" s="114" t="str">
        <f t="shared" si="1"/>
        <v/>
      </c>
      <c r="I79" s="6"/>
      <c r="J79" s="18"/>
      <c r="U79" s="11" t="s">
        <v>146</v>
      </c>
      <c r="V79" s="11"/>
      <c r="X79" s="2" t="e">
        <f>F87*X23</f>
        <v>#DIV/0!</v>
      </c>
    </row>
    <row r="80" spans="1:24" ht="13.15" x14ac:dyDescent="0.4">
      <c r="A80" s="25">
        <v>76</v>
      </c>
      <c r="B80" s="6" t="s">
        <v>54</v>
      </c>
      <c r="C80" s="6"/>
      <c r="D80" s="6"/>
      <c r="E80" s="6"/>
      <c r="F80" s="30"/>
      <c r="G80" s="101"/>
      <c r="H80" s="114" t="str">
        <f>IF(F80-TRUNC(F80)&lt;&gt;0,"&lt; Error: Remove cents",IF(F91&gt;0,IF(F80&lt;=0,"&lt; Please enter a value greater than 0 for Loans Recievable.",""),""))</f>
        <v/>
      </c>
      <c r="I80" s="6"/>
      <c r="J80" s="18"/>
      <c r="U80" s="11" t="s">
        <v>61</v>
      </c>
      <c r="V80" s="11"/>
      <c r="X80" s="2" t="e">
        <f>F88*X23</f>
        <v>#DIV/0!</v>
      </c>
    </row>
    <row r="81" spans="1:24" ht="13.15" x14ac:dyDescent="0.4">
      <c r="A81" s="25">
        <v>77</v>
      </c>
      <c r="B81" s="6" t="s">
        <v>55</v>
      </c>
      <c r="C81" s="6"/>
      <c r="D81" s="6"/>
      <c r="E81" s="6"/>
      <c r="F81" s="30"/>
      <c r="G81" s="101"/>
      <c r="H81" s="114" t="str">
        <f>IF(F81&lt;0,"&lt; Enter as a positive number",IF(F81-TRUNC(F81)&lt;&gt;0,"&lt; Error: Remove cents",""))</f>
        <v/>
      </c>
      <c r="I81" s="6"/>
      <c r="J81" s="18"/>
      <c r="U81" s="11" t="s">
        <v>147</v>
      </c>
      <c r="V81" s="11"/>
      <c r="X81" s="2" t="e">
        <f>F89*X23</f>
        <v>#DIV/0!</v>
      </c>
    </row>
    <row r="82" spans="1:24" x14ac:dyDescent="0.35">
      <c r="A82" s="25">
        <v>78</v>
      </c>
      <c r="B82" s="6" t="s">
        <v>56</v>
      </c>
      <c r="C82" s="6"/>
      <c r="D82" s="6"/>
      <c r="E82" s="6"/>
      <c r="F82" s="70">
        <f>SUM(F76:F80) -F81</f>
        <v>0</v>
      </c>
      <c r="G82" s="6"/>
      <c r="H82" s="114"/>
      <c r="I82" s="6"/>
      <c r="J82" s="18"/>
      <c r="U82" s="11" t="s">
        <v>62</v>
      </c>
      <c r="V82" s="11"/>
      <c r="X82" s="2" t="e">
        <f>F90*X23</f>
        <v>#DIV/0!</v>
      </c>
    </row>
    <row r="83" spans="1:24" ht="14.25" x14ac:dyDescent="0.45">
      <c r="A83" s="25">
        <v>79</v>
      </c>
      <c r="B83" s="6" t="s">
        <v>57</v>
      </c>
      <c r="C83" s="6"/>
      <c r="D83" s="6"/>
      <c r="E83" s="6"/>
      <c r="F83" s="30"/>
      <c r="G83" s="6"/>
      <c r="H83" s="114" t="str">
        <f t="shared" si="1"/>
        <v/>
      </c>
      <c r="I83" s="6"/>
      <c r="J83" s="18"/>
      <c r="U83" s="65" t="s">
        <v>63</v>
      </c>
      <c r="V83" s="66"/>
      <c r="X83" s="2" t="e">
        <f>F91*X23</f>
        <v>#DIV/0!</v>
      </c>
    </row>
    <row r="84" spans="1:24" ht="14.25" x14ac:dyDescent="0.45">
      <c r="A84" s="25">
        <v>80</v>
      </c>
      <c r="B84" s="6" t="s">
        <v>58</v>
      </c>
      <c r="C84" s="6"/>
      <c r="D84" s="6"/>
      <c r="E84" s="6"/>
      <c r="F84" s="30"/>
      <c r="G84" s="6"/>
      <c r="H84" s="114" t="str">
        <f t="shared" si="1"/>
        <v/>
      </c>
      <c r="I84" s="6"/>
      <c r="J84" s="18"/>
      <c r="U84" s="66"/>
      <c r="V84" s="66"/>
    </row>
    <row r="85" spans="1:24" ht="14.25" x14ac:dyDescent="0.45">
      <c r="A85" s="25">
        <v>81</v>
      </c>
      <c r="B85" s="6" t="s">
        <v>59</v>
      </c>
      <c r="C85" s="6"/>
      <c r="D85" s="6"/>
      <c r="E85" s="6"/>
      <c r="F85" s="30"/>
      <c r="G85" s="6"/>
      <c r="H85" s="114" t="str">
        <f t="shared" si="1"/>
        <v/>
      </c>
      <c r="I85" s="6"/>
      <c r="J85" s="18"/>
      <c r="U85" s="66"/>
      <c r="V85" s="66"/>
    </row>
    <row r="86" spans="1:24" ht="14.25" x14ac:dyDescent="0.45">
      <c r="A86" s="25">
        <v>82</v>
      </c>
      <c r="B86" s="6" t="s">
        <v>124</v>
      </c>
      <c r="C86" s="6"/>
      <c r="D86" s="6"/>
      <c r="E86" s="6"/>
      <c r="F86" s="30"/>
      <c r="G86" s="6"/>
      <c r="H86" s="114" t="str">
        <f t="shared" si="1"/>
        <v/>
      </c>
      <c r="I86" s="6"/>
      <c r="J86" s="18"/>
      <c r="U86" s="65" t="s">
        <v>64</v>
      </c>
      <c r="V86" s="66"/>
    </row>
    <row r="87" spans="1:24" ht="14.25" x14ac:dyDescent="0.45">
      <c r="A87" s="25">
        <v>83</v>
      </c>
      <c r="B87" s="6" t="s">
        <v>60</v>
      </c>
      <c r="C87" s="6"/>
      <c r="D87" s="6"/>
      <c r="E87" s="6"/>
      <c r="F87" s="30"/>
      <c r="G87" s="6"/>
      <c r="H87" s="114" t="str">
        <f t="shared" si="1"/>
        <v/>
      </c>
      <c r="I87" s="6"/>
      <c r="J87" s="18"/>
      <c r="U87" s="11" t="s">
        <v>148</v>
      </c>
      <c r="V87" s="66"/>
      <c r="X87" s="2" t="e">
        <f>F94*X23</f>
        <v>#DIV/0!</v>
      </c>
    </row>
    <row r="88" spans="1:24" ht="14.25" x14ac:dyDescent="0.45">
      <c r="A88" s="25">
        <v>84</v>
      </c>
      <c r="B88" s="6" t="s">
        <v>61</v>
      </c>
      <c r="C88" s="6"/>
      <c r="D88" s="6"/>
      <c r="E88" s="6"/>
      <c r="F88" s="30"/>
      <c r="G88" s="6"/>
      <c r="H88" s="114" t="str">
        <f t="shared" si="1"/>
        <v/>
      </c>
      <c r="I88" s="6"/>
      <c r="J88" s="18"/>
      <c r="U88" s="11" t="s">
        <v>149</v>
      </c>
      <c r="V88" s="66"/>
      <c r="X88" s="2" t="e">
        <f>F95*X23</f>
        <v>#DIV/0!</v>
      </c>
    </row>
    <row r="89" spans="1:24" ht="14.25" x14ac:dyDescent="0.45">
      <c r="A89" s="25">
        <v>85</v>
      </c>
      <c r="B89" s="6" t="s">
        <v>135</v>
      </c>
      <c r="C89" s="6"/>
      <c r="D89" s="6"/>
      <c r="E89" s="6"/>
      <c r="F89" s="30"/>
      <c r="G89" s="6"/>
      <c r="H89" s="114" t="str">
        <f t="shared" si="1"/>
        <v/>
      </c>
      <c r="I89" s="6"/>
      <c r="J89" s="18"/>
      <c r="U89" s="11" t="s">
        <v>150</v>
      </c>
      <c r="V89" s="66"/>
    </row>
    <row r="90" spans="1:24" ht="14.25" x14ac:dyDescent="0.45">
      <c r="A90" s="25">
        <v>86</v>
      </c>
      <c r="B90" s="6" t="s">
        <v>62</v>
      </c>
      <c r="C90" s="6"/>
      <c r="D90" s="6"/>
      <c r="E90" s="6"/>
      <c r="F90" s="71"/>
      <c r="G90" s="6"/>
      <c r="H90" s="114" t="str">
        <f t="shared" si="1"/>
        <v/>
      </c>
      <c r="I90" s="6"/>
      <c r="J90" s="18"/>
      <c r="U90" s="66"/>
      <c r="V90" s="11" t="s">
        <v>151</v>
      </c>
    </row>
    <row r="91" spans="1:24" ht="14.25" x14ac:dyDescent="0.45">
      <c r="A91" s="25">
        <v>87</v>
      </c>
      <c r="B91" s="8" t="s">
        <v>63</v>
      </c>
      <c r="C91" s="8"/>
      <c r="D91" s="6"/>
      <c r="E91" s="6"/>
      <c r="F91" s="72">
        <f>SUM(F82:F90)</f>
        <v>0</v>
      </c>
      <c r="G91" s="6"/>
      <c r="H91" s="114"/>
      <c r="I91" s="6"/>
      <c r="J91" s="18"/>
      <c r="U91" s="66"/>
      <c r="V91" s="11" t="s">
        <v>152</v>
      </c>
    </row>
    <row r="92" spans="1:24" ht="14.25" x14ac:dyDescent="0.45">
      <c r="A92" s="25">
        <v>88</v>
      </c>
      <c r="B92" s="6"/>
      <c r="C92" s="6"/>
      <c r="D92" s="6"/>
      <c r="E92" s="6"/>
      <c r="F92" s="6"/>
      <c r="G92" s="6"/>
      <c r="H92" s="114"/>
      <c r="I92" s="6"/>
      <c r="J92" s="18"/>
      <c r="U92" s="66"/>
      <c r="V92" s="11" t="s">
        <v>153</v>
      </c>
      <c r="W92" s="2" t="e">
        <f>F96*X23</f>
        <v>#DIV/0!</v>
      </c>
      <c r="X92" s="2" t="e">
        <f>F96*X23</f>
        <v>#DIV/0!</v>
      </c>
    </row>
    <row r="93" spans="1:24" ht="14.25" x14ac:dyDescent="0.45">
      <c r="A93" s="25">
        <v>89</v>
      </c>
      <c r="B93" s="8" t="s">
        <v>64</v>
      </c>
      <c r="C93" s="8"/>
      <c r="D93" s="6"/>
      <c r="E93" s="6"/>
      <c r="F93" s="6"/>
      <c r="G93" s="6"/>
      <c r="H93" s="114"/>
      <c r="I93" s="6"/>
      <c r="J93" s="18"/>
      <c r="U93" s="11" t="s">
        <v>68</v>
      </c>
      <c r="V93" s="66"/>
      <c r="X93" s="2" t="e">
        <f>F97*X23</f>
        <v>#DIV/0!</v>
      </c>
    </row>
    <row r="94" spans="1:24" ht="14.25" x14ac:dyDescent="0.45">
      <c r="A94" s="25">
        <v>90</v>
      </c>
      <c r="B94" s="6" t="s">
        <v>65</v>
      </c>
      <c r="C94" s="6"/>
      <c r="D94" s="6"/>
      <c r="E94" s="6"/>
      <c r="F94" s="30"/>
      <c r="G94" s="6"/>
      <c r="H94" s="114" t="str">
        <f t="shared" si="1"/>
        <v/>
      </c>
      <c r="I94" s="6"/>
      <c r="J94" s="18"/>
      <c r="U94" s="11" t="s">
        <v>69</v>
      </c>
      <c r="V94" s="66"/>
      <c r="X94" s="2" t="e">
        <f>F98*X23</f>
        <v>#DIV/0!</v>
      </c>
    </row>
    <row r="95" spans="1:24" ht="14.25" x14ac:dyDescent="0.45">
      <c r="A95" s="25">
        <v>91</v>
      </c>
      <c r="B95" s="6" t="s">
        <v>66</v>
      </c>
      <c r="C95" s="6"/>
      <c r="D95" s="6"/>
      <c r="E95" s="6"/>
      <c r="F95" s="30"/>
      <c r="G95" s="6"/>
      <c r="H95" s="114" t="str">
        <f t="shared" si="1"/>
        <v/>
      </c>
      <c r="I95" s="6"/>
      <c r="J95" s="18"/>
      <c r="U95" s="11" t="s">
        <v>154</v>
      </c>
      <c r="V95" s="66"/>
      <c r="X95" s="2" t="e">
        <f>F99*X23</f>
        <v>#DIV/0!</v>
      </c>
    </row>
    <row r="96" spans="1:24" ht="14.25" x14ac:dyDescent="0.45">
      <c r="A96" s="25">
        <v>92</v>
      </c>
      <c r="B96" s="6" t="s">
        <v>67</v>
      </c>
      <c r="C96" s="6"/>
      <c r="D96" s="6"/>
      <c r="E96" s="6"/>
      <c r="F96" s="30"/>
      <c r="G96" s="6"/>
      <c r="H96" s="114" t="str">
        <f t="shared" si="1"/>
        <v/>
      </c>
      <c r="I96" s="6"/>
      <c r="J96" s="18"/>
      <c r="U96" s="11" t="s">
        <v>155</v>
      </c>
      <c r="V96" s="66"/>
      <c r="X96" s="2" t="e">
        <f>F101*X23</f>
        <v>#DIV/0!</v>
      </c>
    </row>
    <row r="97" spans="1:24" ht="14.25" x14ac:dyDescent="0.45">
      <c r="A97" s="25">
        <v>93</v>
      </c>
      <c r="B97" s="6" t="s">
        <v>68</v>
      </c>
      <c r="C97" s="6"/>
      <c r="D97" s="6"/>
      <c r="E97" s="6"/>
      <c r="F97" s="30"/>
      <c r="G97" s="6"/>
      <c r="H97" s="114" t="str">
        <f t="shared" si="1"/>
        <v/>
      </c>
      <c r="I97" s="6"/>
      <c r="J97" s="18"/>
      <c r="U97" s="11" t="s">
        <v>156</v>
      </c>
      <c r="V97" s="66"/>
    </row>
    <row r="98" spans="1:24" ht="14.25" x14ac:dyDescent="0.45">
      <c r="A98" s="25">
        <v>94</v>
      </c>
      <c r="B98" s="6" t="s">
        <v>69</v>
      </c>
      <c r="C98" s="6"/>
      <c r="D98" s="6"/>
      <c r="E98" s="6"/>
      <c r="F98" s="30"/>
      <c r="G98" s="6"/>
      <c r="H98" s="114" t="str">
        <f t="shared" si="1"/>
        <v/>
      </c>
      <c r="I98" s="6"/>
      <c r="J98" s="18"/>
      <c r="U98" s="66"/>
      <c r="V98" s="11" t="s">
        <v>157</v>
      </c>
      <c r="W98" s="2" t="e">
        <f>F103*X23</f>
        <v>#DIV/0!</v>
      </c>
    </row>
    <row r="99" spans="1:24" ht="14.25" x14ac:dyDescent="0.45">
      <c r="A99" s="25">
        <v>95</v>
      </c>
      <c r="B99" s="6" t="s">
        <v>70</v>
      </c>
      <c r="C99" s="6"/>
      <c r="D99" s="6"/>
      <c r="E99" s="6"/>
      <c r="F99" s="70">
        <f>SUM(F94:F98)</f>
        <v>0</v>
      </c>
      <c r="G99" s="6"/>
      <c r="H99" s="114"/>
      <c r="I99" s="6"/>
      <c r="J99" s="18"/>
      <c r="U99" s="66"/>
      <c r="V99" s="11" t="s">
        <v>158</v>
      </c>
      <c r="W99" s="2" t="e">
        <f>F104*X23</f>
        <v>#DIV/0!</v>
      </c>
    </row>
    <row r="100" spans="1:24" ht="14.25" x14ac:dyDescent="0.45">
      <c r="A100" s="25">
        <v>96</v>
      </c>
      <c r="B100" s="6"/>
      <c r="C100" s="6"/>
      <c r="D100" s="6"/>
      <c r="E100" s="6"/>
      <c r="F100" s="6"/>
      <c r="G100" s="6"/>
      <c r="H100" s="114"/>
      <c r="I100" s="6"/>
      <c r="J100" s="18"/>
      <c r="U100" s="66"/>
      <c r="V100" s="11" t="s">
        <v>159</v>
      </c>
      <c r="W100" s="2" t="e">
        <f>F105*X23</f>
        <v>#DIV/0!</v>
      </c>
      <c r="X100" s="2" t="e">
        <f>W98+W99-W100</f>
        <v>#DIV/0!</v>
      </c>
    </row>
    <row r="101" spans="1:24" ht="14.25" x14ac:dyDescent="0.45">
      <c r="A101" s="25">
        <v>97</v>
      </c>
      <c r="B101" s="6" t="s">
        <v>71</v>
      </c>
      <c r="C101" s="6"/>
      <c r="D101" s="6"/>
      <c r="E101" s="6"/>
      <c r="F101" s="21"/>
      <c r="G101" s="6"/>
      <c r="H101" s="114" t="str">
        <f t="shared" si="1"/>
        <v/>
      </c>
      <c r="I101" s="6"/>
      <c r="J101" s="18"/>
      <c r="U101" s="11" t="s">
        <v>76</v>
      </c>
      <c r="V101" s="66"/>
      <c r="X101" s="2" t="e">
        <f>F106*X23</f>
        <v>#DIV/0!</v>
      </c>
    </row>
    <row r="102" spans="1:24" ht="14.25" x14ac:dyDescent="0.45">
      <c r="A102" s="25">
        <v>98</v>
      </c>
      <c r="B102" s="6" t="s">
        <v>72</v>
      </c>
      <c r="C102" s="6"/>
      <c r="D102" s="6"/>
      <c r="E102" s="6"/>
      <c r="F102" s="73"/>
      <c r="G102" s="6"/>
      <c r="H102" s="114"/>
      <c r="I102" s="6"/>
      <c r="J102" s="18"/>
      <c r="U102" s="11" t="s">
        <v>77</v>
      </c>
      <c r="V102" s="66"/>
      <c r="X102" s="2" t="e">
        <f>F107*X23</f>
        <v>#DIV/0!</v>
      </c>
    </row>
    <row r="103" spans="1:24" ht="14.25" x14ac:dyDescent="0.45">
      <c r="A103" s="25">
        <v>99</v>
      </c>
      <c r="B103" s="6" t="s">
        <v>73</v>
      </c>
      <c r="C103" s="6"/>
      <c r="D103" s="6"/>
      <c r="E103" s="6"/>
      <c r="F103" s="71"/>
      <c r="G103" s="6"/>
      <c r="H103" s="114" t="str">
        <f t="shared" si="1"/>
        <v/>
      </c>
      <c r="I103" s="6"/>
      <c r="J103" s="18"/>
      <c r="U103" s="11" t="s">
        <v>78</v>
      </c>
      <c r="V103" s="66"/>
      <c r="X103" s="2" t="e">
        <f>F108*X23</f>
        <v>#DIV/0!</v>
      </c>
    </row>
    <row r="104" spans="1:24" ht="14.25" x14ac:dyDescent="0.45">
      <c r="A104" s="25">
        <v>100</v>
      </c>
      <c r="B104" s="6" t="s">
        <v>74</v>
      </c>
      <c r="C104" s="6"/>
      <c r="D104" s="6"/>
      <c r="E104" s="6"/>
      <c r="F104" s="71"/>
      <c r="G104" s="6"/>
      <c r="H104" s="114" t="str">
        <f t="shared" si="1"/>
        <v/>
      </c>
      <c r="I104" s="6"/>
      <c r="J104" s="18"/>
      <c r="U104" s="65" t="s">
        <v>160</v>
      </c>
      <c r="V104" s="66"/>
      <c r="X104" s="2" t="e">
        <f>F109*X23</f>
        <v>#DIV/0!</v>
      </c>
    </row>
    <row r="105" spans="1:24" ht="13.15" x14ac:dyDescent="0.4">
      <c r="A105" s="25">
        <v>101</v>
      </c>
      <c r="B105" s="6" t="s">
        <v>75</v>
      </c>
      <c r="C105" s="6"/>
      <c r="D105" s="6"/>
      <c r="E105" s="6"/>
      <c r="F105" s="71"/>
      <c r="G105" s="101"/>
      <c r="H105" s="114" t="str">
        <f>IF(F105&lt;0,"&lt; Enter as a positive number",IF(F105-TRUNC(F105)&lt;&gt;0,"&lt; Error: Remove cents",""))</f>
        <v/>
      </c>
      <c r="I105" s="6"/>
      <c r="J105" s="18"/>
    </row>
    <row r="106" spans="1:24" x14ac:dyDescent="0.35">
      <c r="A106" s="25">
        <v>102</v>
      </c>
      <c r="B106" s="6" t="s">
        <v>76</v>
      </c>
      <c r="C106" s="6"/>
      <c r="D106" s="6"/>
      <c r="E106" s="6"/>
      <c r="F106" s="71"/>
      <c r="G106" s="6"/>
      <c r="H106" s="114" t="str">
        <f t="shared" si="1"/>
        <v/>
      </c>
      <c r="I106" s="6"/>
      <c r="J106" s="18"/>
    </row>
    <row r="107" spans="1:24" ht="13.15" x14ac:dyDescent="0.4">
      <c r="A107" s="25">
        <v>103</v>
      </c>
      <c r="B107" s="6" t="s">
        <v>77</v>
      </c>
      <c r="C107" s="6"/>
      <c r="D107" s="6"/>
      <c r="E107" s="6"/>
      <c r="F107" s="71"/>
      <c r="G107" s="6"/>
      <c r="H107" s="114" t="str">
        <f t="shared" si="1"/>
        <v/>
      </c>
      <c r="I107" s="6"/>
      <c r="J107" s="18"/>
      <c r="U107" s="65" t="s">
        <v>170</v>
      </c>
    </row>
    <row r="108" spans="1:24" x14ac:dyDescent="0.35">
      <c r="A108" s="25">
        <v>104</v>
      </c>
      <c r="B108" s="6" t="s">
        <v>78</v>
      </c>
      <c r="C108" s="6"/>
      <c r="D108" s="6"/>
      <c r="E108" s="6"/>
      <c r="F108" s="74">
        <f>SUM(F101:F104,F106:F107,-F105)</f>
        <v>0</v>
      </c>
      <c r="G108" s="6"/>
      <c r="H108" s="114"/>
      <c r="I108" s="6"/>
      <c r="J108" s="18"/>
      <c r="U108" s="2" t="s">
        <v>139</v>
      </c>
      <c r="W108" s="63" t="e">
        <f>W69</f>
        <v>#DIV/0!</v>
      </c>
    </row>
    <row r="109" spans="1:24" ht="13.15" x14ac:dyDescent="0.4">
      <c r="A109" s="25">
        <v>105</v>
      </c>
      <c r="B109" s="8" t="s">
        <v>79</v>
      </c>
      <c r="C109" s="6"/>
      <c r="D109" s="6"/>
      <c r="E109" s="6"/>
      <c r="F109" s="72">
        <f>F99+F108</f>
        <v>0</v>
      </c>
      <c r="G109" s="102" t="str">
        <f>IF(TRUNC(F109,0)&lt;&gt;TRUNC(F91,0),F91-F109," ")</f>
        <v xml:space="preserve"> </v>
      </c>
      <c r="H109" s="101" t="str">
        <f>IF(G109=" ","","Difference between Assets and Liabilities")</f>
        <v/>
      </c>
      <c r="I109" s="6"/>
      <c r="J109" s="18"/>
      <c r="U109" s="2" t="s">
        <v>140</v>
      </c>
    </row>
    <row r="110" spans="1:24" ht="13.15" x14ac:dyDescent="0.4">
      <c r="A110" s="25">
        <v>106</v>
      </c>
      <c r="B110" s="8"/>
      <c r="C110" s="6"/>
      <c r="D110" s="6"/>
      <c r="E110" s="6"/>
      <c r="F110" s="72"/>
      <c r="G110" s="102"/>
      <c r="H110" s="101" t="str">
        <f>IF(G109=" ","","Please recalculate")</f>
        <v/>
      </c>
      <c r="I110" s="6"/>
      <c r="J110" s="18"/>
    </row>
    <row r="111" spans="1:24" ht="13.15" x14ac:dyDescent="0.4">
      <c r="A111" s="25">
        <v>107</v>
      </c>
      <c r="B111" s="8"/>
      <c r="C111" s="6"/>
      <c r="D111" s="6"/>
      <c r="E111" s="6"/>
      <c r="F111" s="72"/>
      <c r="G111" s="102"/>
      <c r="H111" s="101"/>
      <c r="I111" s="6"/>
      <c r="J111" s="18"/>
    </row>
    <row r="112" spans="1:24" ht="13.15" x14ac:dyDescent="0.4">
      <c r="A112" s="25">
        <v>108</v>
      </c>
      <c r="B112" s="8"/>
      <c r="C112" s="6"/>
      <c r="D112" s="6"/>
      <c r="E112" s="6"/>
      <c r="F112" s="72"/>
      <c r="G112" s="102"/>
      <c r="H112" s="101"/>
      <c r="I112" s="6"/>
      <c r="J112" s="18"/>
    </row>
    <row r="113" spans="1:23" ht="13.15" x14ac:dyDescent="0.4">
      <c r="A113" s="25">
        <v>109</v>
      </c>
      <c r="B113" s="8" t="s">
        <v>173</v>
      </c>
      <c r="C113" s="6"/>
      <c r="D113" s="6"/>
      <c r="E113" s="6"/>
      <c r="F113" s="70" t="s">
        <v>174</v>
      </c>
      <c r="G113" s="102"/>
      <c r="H113" s="101"/>
      <c r="I113" s="6"/>
      <c r="J113" s="18"/>
    </row>
    <row r="114" spans="1:23" ht="13.15" x14ac:dyDescent="0.4">
      <c r="A114" s="25">
        <v>110</v>
      </c>
      <c r="B114" s="6" t="s">
        <v>175</v>
      </c>
      <c r="C114" s="6"/>
      <c r="D114" s="6"/>
      <c r="E114" s="6"/>
      <c r="F114" s="21"/>
      <c r="G114" s="102"/>
      <c r="H114" s="114" t="str">
        <f>IF(F114-TRUNC(F114)&lt;&gt;0,"&lt; Error: Remove cents","")</f>
        <v/>
      </c>
      <c r="I114" s="6"/>
      <c r="J114" s="18"/>
    </row>
    <row r="115" spans="1:23" ht="13.15" x14ac:dyDescent="0.4">
      <c r="A115" s="25">
        <v>111</v>
      </c>
      <c r="B115" s="6" t="s">
        <v>140</v>
      </c>
      <c r="C115" s="6"/>
      <c r="D115" s="6"/>
      <c r="E115" s="6"/>
      <c r="F115" s="72"/>
      <c r="G115" s="102"/>
      <c r="H115" s="101"/>
      <c r="I115" s="6"/>
      <c r="J115" s="18"/>
    </row>
    <row r="116" spans="1:23" ht="13.15" x14ac:dyDescent="0.4">
      <c r="A116" s="25">
        <v>112</v>
      </c>
      <c r="B116" s="6" t="s">
        <v>141</v>
      </c>
      <c r="C116" s="6"/>
      <c r="D116" s="6"/>
      <c r="E116" s="6"/>
      <c r="F116" s="72">
        <f>SUM(F114:F115)</f>
        <v>0</v>
      </c>
      <c r="G116" s="102"/>
      <c r="H116" s="101"/>
      <c r="I116" s="6"/>
      <c r="J116" s="18"/>
    </row>
    <row r="117" spans="1:23" ht="13.15" x14ac:dyDescent="0.4">
      <c r="A117" s="25">
        <v>113</v>
      </c>
      <c r="B117" s="6" t="s">
        <v>142</v>
      </c>
      <c r="C117" s="6"/>
      <c r="D117" s="6"/>
      <c r="E117" s="6"/>
      <c r="F117" s="21"/>
      <c r="G117" s="102"/>
      <c r="H117" s="114" t="str">
        <f>IF(F117&gt;0,"&lt; Enter as a negative number",IF(F117-TRUNC(F117)&lt;&gt;0,"&lt; Error: Remove cents",""))</f>
        <v/>
      </c>
      <c r="I117" s="6"/>
      <c r="J117" s="18"/>
    </row>
    <row r="118" spans="1:23" ht="13.15" x14ac:dyDescent="0.4">
      <c r="A118" s="25">
        <v>114</v>
      </c>
      <c r="B118" s="8" t="s">
        <v>176</v>
      </c>
      <c r="C118" s="6"/>
      <c r="D118" s="6"/>
      <c r="E118" s="6"/>
      <c r="F118" s="72">
        <f>SUM(F116:F117)</f>
        <v>0</v>
      </c>
      <c r="G118" s="102"/>
      <c r="H118" s="101"/>
      <c r="I118" s="6"/>
      <c r="J118" s="18"/>
    </row>
    <row r="119" spans="1:23" ht="13.15" x14ac:dyDescent="0.4">
      <c r="A119" s="25">
        <v>115</v>
      </c>
      <c r="B119" s="8"/>
      <c r="C119" s="6"/>
      <c r="D119" s="6"/>
      <c r="E119" s="6"/>
      <c r="F119" s="72"/>
      <c r="G119" s="102"/>
      <c r="H119" s="101"/>
      <c r="I119" s="6"/>
      <c r="J119" s="18"/>
    </row>
    <row r="120" spans="1:23" ht="22.5" customHeight="1" x14ac:dyDescent="0.35">
      <c r="A120" s="25">
        <v>116</v>
      </c>
      <c r="B120" s="13" t="s">
        <v>134</v>
      </c>
      <c r="C120" s="13"/>
      <c r="D120" s="13"/>
      <c r="E120" s="13"/>
      <c r="F120" s="13"/>
      <c r="G120" s="13"/>
      <c r="H120" s="107"/>
      <c r="I120" s="13"/>
      <c r="J120" s="18"/>
      <c r="U120" s="2" t="s">
        <v>141</v>
      </c>
      <c r="W120" s="63" t="e">
        <f>W71</f>
        <v>#DIV/0!</v>
      </c>
    </row>
    <row r="121" spans="1:23" ht="15" x14ac:dyDescent="0.4">
      <c r="A121" s="25">
        <v>117</v>
      </c>
      <c r="B121" s="14" t="s">
        <v>80</v>
      </c>
      <c r="C121" s="15"/>
      <c r="D121" s="15"/>
      <c r="E121" s="15"/>
      <c r="F121" s="15"/>
      <c r="G121" s="15"/>
      <c r="H121" s="116"/>
      <c r="I121" s="15"/>
      <c r="J121" s="18"/>
      <c r="N121" s="60"/>
      <c r="U121" s="2" t="s">
        <v>142</v>
      </c>
      <c r="W121" s="2" t="e">
        <f>W72 * -1</f>
        <v>#DIV/0!</v>
      </c>
    </row>
    <row r="122" spans="1:23" ht="15" x14ac:dyDescent="0.35">
      <c r="A122" s="25">
        <v>118</v>
      </c>
      <c r="B122" s="16"/>
      <c r="C122" s="16"/>
      <c r="D122" s="16"/>
      <c r="E122" s="16"/>
      <c r="F122" s="17" t="s">
        <v>121</v>
      </c>
      <c r="G122" s="17" t="s">
        <v>122</v>
      </c>
      <c r="H122" s="117"/>
      <c r="I122" s="16"/>
      <c r="J122" s="18"/>
      <c r="N122" s="75"/>
      <c r="O122" s="75"/>
      <c r="U122" s="2" t="s">
        <v>143</v>
      </c>
      <c r="W122" s="63" t="e">
        <f>X73</f>
        <v>#DIV/0!</v>
      </c>
    </row>
    <row r="123" spans="1:23" x14ac:dyDescent="0.35">
      <c r="A123" s="25">
        <v>119</v>
      </c>
      <c r="B123" s="103" t="s">
        <v>163</v>
      </c>
      <c r="C123" s="23"/>
      <c r="D123" s="6"/>
      <c r="E123" s="6"/>
      <c r="F123" s="76"/>
      <c r="G123" s="31"/>
      <c r="H123" s="114" t="str">
        <f>IF(G123-TRUNC(G123)&lt;&gt;0,"&lt; Error: Remove cents","")</f>
        <v/>
      </c>
      <c r="I123" s="6"/>
      <c r="J123" s="18"/>
      <c r="N123" s="75"/>
      <c r="O123" s="75"/>
    </row>
    <row r="124" spans="1:23" x14ac:dyDescent="0.35">
      <c r="A124" s="25">
        <v>120</v>
      </c>
      <c r="B124" s="6" t="s">
        <v>81</v>
      </c>
      <c r="C124" s="6"/>
      <c r="D124" s="6"/>
      <c r="E124" s="6"/>
      <c r="F124" s="76"/>
      <c r="G124" s="31"/>
      <c r="H124" s="114" t="str">
        <f t="shared" ref="H124:H129" si="2">IF(G124-TRUNC(G124)&lt;&gt;0,"&lt; Error: Remove cents","")</f>
        <v/>
      </c>
      <c r="I124" s="6"/>
      <c r="J124" s="18"/>
      <c r="N124" s="75"/>
      <c r="O124" s="75"/>
    </row>
    <row r="125" spans="1:23" x14ac:dyDescent="0.35">
      <c r="A125" s="25">
        <v>121</v>
      </c>
      <c r="B125" s="6" t="s">
        <v>82</v>
      </c>
      <c r="C125" s="6"/>
      <c r="D125" s="6"/>
      <c r="E125" s="6"/>
      <c r="F125" s="76"/>
      <c r="G125" s="31"/>
      <c r="H125" s="114" t="str">
        <f t="shared" si="2"/>
        <v/>
      </c>
      <c r="I125" s="6"/>
      <c r="J125" s="18"/>
      <c r="N125" s="75"/>
      <c r="O125" s="75"/>
    </row>
    <row r="126" spans="1:23" x14ac:dyDescent="0.35">
      <c r="A126" s="25">
        <v>122</v>
      </c>
      <c r="B126" s="6" t="s">
        <v>177</v>
      </c>
      <c r="C126" s="6"/>
      <c r="D126" s="6"/>
      <c r="E126" s="6"/>
      <c r="F126" s="77">
        <f>SUM(F123:F125)</f>
        <v>0</v>
      </c>
      <c r="G126" s="7">
        <f>SUM(G123:G125)</f>
        <v>0</v>
      </c>
      <c r="H126" s="114"/>
      <c r="I126" s="6"/>
      <c r="J126" s="18"/>
      <c r="N126" s="75"/>
      <c r="O126" s="75"/>
    </row>
    <row r="127" spans="1:23" x14ac:dyDescent="0.35">
      <c r="A127" s="25">
        <v>123</v>
      </c>
      <c r="B127" s="6" t="s">
        <v>83</v>
      </c>
      <c r="C127" s="6"/>
      <c r="D127" s="6"/>
      <c r="E127" s="6"/>
      <c r="F127" s="78"/>
      <c r="G127" s="71"/>
      <c r="H127" s="114" t="str">
        <f>IF(G127-TRUNC(G127)&lt;&gt;0,"&lt; Error: Remove cents","")</f>
        <v/>
      </c>
      <c r="I127" s="6"/>
      <c r="J127" s="18"/>
      <c r="N127" s="75"/>
      <c r="O127" s="75"/>
    </row>
    <row r="128" spans="1:23" x14ac:dyDescent="0.35">
      <c r="A128" s="25">
        <v>124</v>
      </c>
      <c r="B128" s="6" t="s">
        <v>84</v>
      </c>
      <c r="C128" s="6"/>
      <c r="D128" s="6"/>
      <c r="E128" s="6"/>
      <c r="F128" s="78"/>
      <c r="G128" s="71"/>
      <c r="H128" s="114" t="str">
        <f t="shared" si="2"/>
        <v/>
      </c>
      <c r="I128" s="6"/>
      <c r="J128" s="18"/>
      <c r="N128" s="75"/>
      <c r="O128" s="75"/>
    </row>
    <row r="129" spans="1:15" x14ac:dyDescent="0.35">
      <c r="A129" s="25">
        <v>125</v>
      </c>
      <c r="B129" s="6" t="s">
        <v>85</v>
      </c>
      <c r="C129" s="6"/>
      <c r="D129" s="6"/>
      <c r="E129" s="6"/>
      <c r="F129" s="76"/>
      <c r="G129" s="71"/>
      <c r="H129" s="114" t="str">
        <f t="shared" si="2"/>
        <v/>
      </c>
      <c r="I129" s="6"/>
      <c r="J129" s="18"/>
      <c r="N129" s="75"/>
      <c r="O129" s="75"/>
    </row>
    <row r="130" spans="1:15" ht="13.15" x14ac:dyDescent="0.4">
      <c r="A130" s="25">
        <v>126</v>
      </c>
      <c r="B130" s="6" t="s">
        <v>178</v>
      </c>
      <c r="C130" s="6"/>
      <c r="D130" s="6"/>
      <c r="E130" s="6"/>
      <c r="F130" s="79">
        <f>SUM(F127:F129)</f>
        <v>0</v>
      </c>
      <c r="G130" s="68">
        <f>SUM(G127:G129)</f>
        <v>0</v>
      </c>
      <c r="H130" s="101"/>
      <c r="I130" s="6"/>
      <c r="J130" s="18"/>
      <c r="N130" s="75"/>
      <c r="O130" s="75"/>
    </row>
    <row r="131" spans="1:15" ht="13.15" x14ac:dyDescent="0.4">
      <c r="A131" s="25">
        <v>127</v>
      </c>
      <c r="B131" s="6" t="s">
        <v>179</v>
      </c>
      <c r="C131" s="6"/>
      <c r="D131" s="6"/>
      <c r="E131" s="6"/>
      <c r="F131" s="79">
        <f>F126-F130</f>
        <v>0</v>
      </c>
      <c r="G131" s="9">
        <f>G126-G130</f>
        <v>0</v>
      </c>
      <c r="H131" s="101"/>
      <c r="I131" s="6"/>
      <c r="J131" s="18"/>
      <c r="N131" s="75"/>
      <c r="O131" s="75"/>
    </row>
    <row r="132" spans="1:15" x14ac:dyDescent="0.35">
      <c r="A132" s="25">
        <v>128</v>
      </c>
      <c r="B132" s="6"/>
      <c r="C132" s="6"/>
      <c r="D132" s="6"/>
      <c r="E132" s="6"/>
      <c r="F132" s="6"/>
      <c r="G132" s="6"/>
      <c r="H132" s="114"/>
      <c r="I132" s="6"/>
      <c r="J132" s="18"/>
      <c r="N132" s="75"/>
      <c r="O132" s="75"/>
    </row>
    <row r="133" spans="1:15" ht="15" x14ac:dyDescent="0.4">
      <c r="A133" s="25">
        <v>129</v>
      </c>
      <c r="B133" s="14" t="s">
        <v>86</v>
      </c>
      <c r="C133" s="15"/>
      <c r="D133" s="15"/>
      <c r="E133" s="15"/>
      <c r="F133" s="15"/>
      <c r="G133" s="15"/>
      <c r="H133" s="116"/>
      <c r="I133" s="15"/>
      <c r="J133" s="18"/>
      <c r="N133" s="80"/>
      <c r="O133" s="75"/>
    </row>
    <row r="134" spans="1:15" x14ac:dyDescent="0.35">
      <c r="A134" s="25">
        <v>130</v>
      </c>
      <c r="B134" s="27"/>
      <c r="C134" s="27"/>
      <c r="D134" s="27"/>
      <c r="E134" s="27"/>
      <c r="F134" s="27"/>
      <c r="G134" s="27"/>
      <c r="H134" s="114"/>
      <c r="I134" s="27"/>
      <c r="J134" s="18"/>
      <c r="N134" s="75"/>
      <c r="O134" s="75"/>
    </row>
    <row r="135" spans="1:15" ht="13.15" x14ac:dyDescent="0.4">
      <c r="A135" s="25">
        <v>131</v>
      </c>
      <c r="B135" s="27" t="s">
        <v>87</v>
      </c>
      <c r="C135" s="27"/>
      <c r="D135" s="27"/>
      <c r="E135" s="27"/>
      <c r="F135" s="32" t="s">
        <v>121</v>
      </c>
      <c r="G135" s="32" t="s">
        <v>123</v>
      </c>
      <c r="H135" s="114"/>
      <c r="I135" s="81"/>
      <c r="J135" s="18"/>
      <c r="N135" s="75"/>
      <c r="O135" s="75"/>
    </row>
    <row r="136" spans="1:15" x14ac:dyDescent="0.35">
      <c r="A136" s="25">
        <v>132</v>
      </c>
      <c r="B136" s="81" t="s">
        <v>88</v>
      </c>
      <c r="C136" s="81"/>
      <c r="D136" s="81"/>
      <c r="E136" s="81"/>
      <c r="F136" s="82"/>
      <c r="G136" s="83"/>
      <c r="H136" s="114" t="str">
        <f>IF(G136-TRUNC(G136)&lt;&gt;0,"&lt; Error: Remove cents","")</f>
        <v/>
      </c>
      <c r="I136" s="81"/>
      <c r="J136" s="18"/>
      <c r="N136" s="75"/>
      <c r="O136" s="75"/>
    </row>
    <row r="137" spans="1:15" x14ac:dyDescent="0.35">
      <c r="A137" s="25">
        <v>133</v>
      </c>
      <c r="B137" s="81" t="s">
        <v>89</v>
      </c>
      <c r="C137" s="81"/>
      <c r="D137" s="81"/>
      <c r="E137" s="81"/>
      <c r="F137" s="82"/>
      <c r="G137" s="84"/>
      <c r="H137" s="114" t="str">
        <f>IF(G137-TRUNC(G137)&lt;&gt;0,"&lt; Error: Remove cents","")</f>
        <v/>
      </c>
      <c r="I137" s="81"/>
      <c r="J137" s="18"/>
      <c r="N137" s="75"/>
      <c r="O137" s="75"/>
    </row>
    <row r="138" spans="1:15" x14ac:dyDescent="0.35">
      <c r="A138" s="25">
        <v>134</v>
      </c>
      <c r="B138" s="81" t="s">
        <v>90</v>
      </c>
      <c r="C138" s="81"/>
      <c r="D138" s="81"/>
      <c r="E138" s="81"/>
      <c r="F138" s="85"/>
      <c r="G138" s="83"/>
      <c r="H138" s="114" t="str">
        <f>IF(G138-TRUNC(G138)&lt;&gt;0,"&lt; Error: Remove cents","")</f>
        <v/>
      </c>
      <c r="I138" s="81"/>
      <c r="J138" s="18"/>
      <c r="N138" s="75"/>
      <c r="O138" s="75"/>
    </row>
    <row r="139" spans="1:15" x14ac:dyDescent="0.35">
      <c r="A139" s="25">
        <v>135</v>
      </c>
      <c r="B139" s="81" t="s">
        <v>91</v>
      </c>
      <c r="C139" s="81"/>
      <c r="D139" s="81"/>
      <c r="E139" s="81"/>
      <c r="F139" s="81">
        <f>SUM(F136:F138)</f>
        <v>0</v>
      </c>
      <c r="G139" s="81">
        <f>SUM(G136:G138)</f>
        <v>0</v>
      </c>
      <c r="H139" s="114"/>
      <c r="I139" s="81"/>
      <c r="J139" s="18"/>
      <c r="N139" s="75"/>
      <c r="O139" s="75"/>
    </row>
    <row r="140" spans="1:15" x14ac:dyDescent="0.35">
      <c r="A140" s="25">
        <v>136</v>
      </c>
      <c r="B140" s="33" t="s">
        <v>180</v>
      </c>
      <c r="C140" s="33"/>
      <c r="D140" s="33"/>
      <c r="E140" s="33"/>
      <c r="F140" s="86"/>
      <c r="G140" s="87" t="str">
        <f>IF(G139&gt;0,G139/F80," ")</f>
        <v xml:space="preserve"> </v>
      </c>
      <c r="H140" s="114"/>
      <c r="I140" s="88"/>
      <c r="J140" s="18"/>
      <c r="N140" s="75"/>
      <c r="O140" s="75"/>
    </row>
    <row r="141" spans="1:15" ht="12.75" customHeight="1" x14ac:dyDescent="0.35">
      <c r="A141" s="25">
        <v>137</v>
      </c>
      <c r="B141" s="88"/>
      <c r="C141" s="88"/>
      <c r="D141" s="88"/>
      <c r="E141" s="88"/>
      <c r="F141" s="88"/>
      <c r="G141" s="88"/>
      <c r="H141" s="114"/>
      <c r="I141" s="88"/>
      <c r="J141" s="18"/>
      <c r="N141" s="75"/>
      <c r="O141" s="75"/>
    </row>
    <row r="142" spans="1:15" ht="15" x14ac:dyDescent="0.4">
      <c r="A142" s="25">
        <v>138</v>
      </c>
      <c r="B142" s="14" t="s">
        <v>92</v>
      </c>
      <c r="C142" s="15"/>
      <c r="D142" s="15"/>
      <c r="E142" s="15"/>
      <c r="F142" s="15"/>
      <c r="G142" s="15"/>
      <c r="H142" s="116"/>
      <c r="I142" s="15"/>
      <c r="J142" s="18"/>
      <c r="N142" s="80"/>
      <c r="O142" s="75"/>
    </row>
    <row r="143" spans="1:15" x14ac:dyDescent="0.35">
      <c r="A143" s="25">
        <v>139</v>
      </c>
      <c r="B143" s="27"/>
      <c r="C143" s="27"/>
      <c r="D143" s="27"/>
      <c r="E143" s="27"/>
      <c r="F143" s="27"/>
      <c r="G143" s="27"/>
      <c r="H143" s="114"/>
      <c r="I143" s="27"/>
      <c r="J143" s="18"/>
      <c r="N143" s="75"/>
      <c r="O143" s="75"/>
    </row>
    <row r="144" spans="1:15" ht="13.15" x14ac:dyDescent="0.4">
      <c r="A144" s="25">
        <v>140</v>
      </c>
      <c r="B144" s="27" t="s">
        <v>93</v>
      </c>
      <c r="C144" s="27"/>
      <c r="D144" s="27"/>
      <c r="E144" s="27"/>
      <c r="F144" s="32" t="s">
        <v>121</v>
      </c>
      <c r="G144" s="32" t="s">
        <v>123</v>
      </c>
      <c r="H144" s="114"/>
      <c r="I144" s="81"/>
      <c r="J144" s="18"/>
      <c r="N144" s="75"/>
      <c r="O144" s="75"/>
    </row>
    <row r="145" spans="1:15" x14ac:dyDescent="0.35">
      <c r="A145" s="25">
        <v>141</v>
      </c>
      <c r="B145" s="81" t="s">
        <v>94</v>
      </c>
      <c r="C145" s="81"/>
      <c r="D145" s="81"/>
      <c r="E145" s="81"/>
      <c r="F145" s="82"/>
      <c r="G145" s="83"/>
      <c r="H145" s="114" t="str">
        <f>IF(G145-TRUNC(G145)&lt;&gt;0,"&lt; Error: Remove cents","")</f>
        <v/>
      </c>
      <c r="I145" s="81"/>
      <c r="J145" s="18"/>
      <c r="N145" s="75"/>
      <c r="O145" s="75"/>
    </row>
    <row r="146" spans="1:15" x14ac:dyDescent="0.35">
      <c r="A146" s="25">
        <v>142</v>
      </c>
      <c r="B146" s="81" t="s">
        <v>95</v>
      </c>
      <c r="C146" s="81"/>
      <c r="D146" s="81"/>
      <c r="E146" s="81"/>
      <c r="F146" s="82"/>
      <c r="G146" s="83"/>
      <c r="H146" s="114" t="str">
        <f>IF(G146-TRUNC(G146)&lt;&gt;0,"&lt; Error: Remove cents","")</f>
        <v/>
      </c>
      <c r="I146" s="81"/>
      <c r="J146" s="18"/>
      <c r="N146" s="75"/>
      <c r="O146" s="75"/>
    </row>
    <row r="147" spans="1:15" x14ac:dyDescent="0.35">
      <c r="A147" s="25">
        <v>143</v>
      </c>
      <c r="B147" s="81"/>
      <c r="C147" s="81"/>
      <c r="D147" s="81"/>
      <c r="E147" s="81"/>
      <c r="F147" s="81"/>
      <c r="G147" s="81"/>
      <c r="H147" s="114"/>
      <c r="I147" s="81"/>
      <c r="J147" s="18"/>
    </row>
    <row r="148" spans="1:15" ht="15" x14ac:dyDescent="0.4">
      <c r="A148" s="25">
        <v>144</v>
      </c>
      <c r="B148" s="14" t="s">
        <v>96</v>
      </c>
      <c r="C148" s="15"/>
      <c r="D148" s="15"/>
      <c r="E148" s="15"/>
      <c r="F148" s="15"/>
      <c r="G148" s="15"/>
      <c r="H148" s="116"/>
      <c r="I148" s="15"/>
      <c r="J148" s="18"/>
      <c r="N148" s="80"/>
    </row>
    <row r="149" spans="1:15" x14ac:dyDescent="0.35">
      <c r="A149" s="25">
        <v>145</v>
      </c>
      <c r="B149" s="27" t="s">
        <v>97</v>
      </c>
      <c r="C149" s="27"/>
      <c r="D149" s="27"/>
      <c r="E149" s="27"/>
      <c r="F149" s="27"/>
      <c r="G149" s="27"/>
      <c r="H149" s="114"/>
      <c r="I149" s="27"/>
      <c r="J149" s="18"/>
      <c r="N149" s="11"/>
    </row>
    <row r="150" spans="1:15" x14ac:dyDescent="0.35">
      <c r="A150" s="25">
        <v>146</v>
      </c>
      <c r="B150" s="27" t="s">
        <v>98</v>
      </c>
      <c r="C150" s="27"/>
      <c r="D150" s="27"/>
      <c r="E150" s="27"/>
      <c r="F150" s="89"/>
      <c r="G150" s="27"/>
      <c r="H150" s="114"/>
      <c r="I150" s="27"/>
      <c r="J150" s="18"/>
      <c r="N150" s="11"/>
    </row>
    <row r="151" spans="1:15" x14ac:dyDescent="0.35">
      <c r="A151" s="25">
        <v>147</v>
      </c>
      <c r="B151" s="27" t="s">
        <v>99</v>
      </c>
      <c r="C151" s="27"/>
      <c r="D151" s="27"/>
      <c r="E151" s="27"/>
      <c r="F151" s="89"/>
      <c r="G151" s="27"/>
      <c r="H151" s="114"/>
      <c r="I151" s="27"/>
      <c r="J151" s="18"/>
      <c r="N151" s="11"/>
    </row>
    <row r="152" spans="1:15" x14ac:dyDescent="0.35">
      <c r="A152" s="25">
        <v>148</v>
      </c>
      <c r="B152" s="27" t="s">
        <v>100</v>
      </c>
      <c r="C152" s="27"/>
      <c r="D152" s="27"/>
      <c r="E152" s="27"/>
      <c r="F152" s="89"/>
      <c r="G152" s="27"/>
      <c r="H152" s="114"/>
      <c r="I152" s="27"/>
      <c r="J152" s="18"/>
      <c r="N152" s="11"/>
    </row>
    <row r="153" spans="1:15" x14ac:dyDescent="0.35">
      <c r="A153" s="25">
        <v>149</v>
      </c>
      <c r="B153" s="27" t="s">
        <v>101</v>
      </c>
      <c r="C153" s="27"/>
      <c r="D153" s="27"/>
      <c r="E153" s="27"/>
      <c r="F153" s="89"/>
      <c r="G153" s="27"/>
      <c r="H153" s="114"/>
      <c r="I153" s="27"/>
      <c r="J153" s="18"/>
      <c r="N153" s="11"/>
    </row>
    <row r="154" spans="1:15" x14ac:dyDescent="0.35">
      <c r="A154" s="25">
        <v>150</v>
      </c>
      <c r="B154" s="27" t="s">
        <v>102</v>
      </c>
      <c r="C154" s="27"/>
      <c r="D154" s="27"/>
      <c r="E154" s="27"/>
      <c r="F154" s="89"/>
      <c r="G154" s="27"/>
      <c r="H154" s="114"/>
      <c r="I154" s="27"/>
      <c r="J154" s="18"/>
    </row>
    <row r="155" spans="1:15" x14ac:dyDescent="0.35">
      <c r="A155" s="25">
        <v>151</v>
      </c>
      <c r="B155" s="27" t="s">
        <v>103</v>
      </c>
      <c r="C155" s="27"/>
      <c r="D155" s="27"/>
      <c r="E155" s="27"/>
      <c r="F155" s="89"/>
      <c r="G155" s="27"/>
      <c r="H155" s="114"/>
      <c r="I155" s="27"/>
      <c r="J155" s="18"/>
    </row>
    <row r="156" spans="1:15" x14ac:dyDescent="0.35">
      <c r="A156" s="25">
        <v>152</v>
      </c>
      <c r="B156" s="27" t="s">
        <v>104</v>
      </c>
      <c r="C156" s="27"/>
      <c r="D156" s="27"/>
      <c r="E156" s="27"/>
      <c r="F156" s="89"/>
      <c r="G156" s="27"/>
      <c r="H156" s="114"/>
      <c r="I156" s="27"/>
      <c r="J156" s="18"/>
    </row>
    <row r="157" spans="1:15" x14ac:dyDescent="0.35">
      <c r="A157" s="25">
        <v>153</v>
      </c>
      <c r="B157" s="27" t="s">
        <v>105</v>
      </c>
      <c r="C157" s="27"/>
      <c r="D157" s="27"/>
      <c r="E157" s="27"/>
      <c r="F157" s="89"/>
      <c r="G157" s="27"/>
      <c r="H157" s="114"/>
      <c r="I157" s="27"/>
      <c r="J157" s="18"/>
    </row>
    <row r="158" spans="1:15" x14ac:dyDescent="0.35">
      <c r="A158" s="25">
        <v>154</v>
      </c>
      <c r="B158" s="27" t="s">
        <v>106</v>
      </c>
      <c r="C158" s="27"/>
      <c r="D158" s="27"/>
      <c r="E158" s="27"/>
      <c r="F158" s="89"/>
      <c r="G158" s="27"/>
      <c r="H158" s="114"/>
      <c r="I158" s="27"/>
      <c r="J158" s="18"/>
    </row>
    <row r="159" spans="1:15" x14ac:dyDescent="0.35">
      <c r="A159" s="25">
        <v>155</v>
      </c>
      <c r="B159" s="27" t="s">
        <v>107</v>
      </c>
      <c r="C159" s="27"/>
      <c r="D159" s="27"/>
      <c r="E159" s="27"/>
      <c r="F159" s="89"/>
      <c r="G159" s="27"/>
      <c r="H159" s="114"/>
      <c r="I159" s="27"/>
      <c r="J159" s="18"/>
    </row>
    <row r="160" spans="1:15" x14ac:dyDescent="0.35">
      <c r="A160" s="25">
        <v>156</v>
      </c>
      <c r="B160" s="27" t="s">
        <v>108</v>
      </c>
      <c r="C160" s="27"/>
      <c r="D160" s="27"/>
      <c r="E160" s="27"/>
      <c r="F160" s="89"/>
      <c r="G160" s="27"/>
      <c r="H160" s="114"/>
      <c r="I160" s="27"/>
      <c r="J160" s="18"/>
    </row>
    <row r="161" spans="1:10" x14ac:dyDescent="0.35">
      <c r="A161" s="25">
        <v>157</v>
      </c>
      <c r="B161" s="27" t="s">
        <v>109</v>
      </c>
      <c r="C161" s="27"/>
      <c r="D161" s="27"/>
      <c r="E161" s="27"/>
      <c r="F161" s="89"/>
      <c r="G161" s="27"/>
      <c r="H161" s="114"/>
      <c r="I161" s="27"/>
      <c r="J161" s="18"/>
    </row>
    <row r="162" spans="1:10" x14ac:dyDescent="0.35">
      <c r="A162" s="25">
        <v>158</v>
      </c>
      <c r="B162" s="27"/>
      <c r="C162" s="27"/>
      <c r="D162" s="27"/>
      <c r="E162" s="27"/>
      <c r="F162" s="27"/>
      <c r="G162" s="34">
        <f>SUM(F150:F161)</f>
        <v>0</v>
      </c>
      <c r="H162" s="6">
        <f>COUNT(F150:F161)</f>
        <v>0</v>
      </c>
      <c r="I162" s="27"/>
      <c r="J162" s="18"/>
    </row>
    <row r="163" spans="1:10" x14ac:dyDescent="0.35">
      <c r="A163" s="25">
        <v>159</v>
      </c>
      <c r="B163" s="27" t="s">
        <v>110</v>
      </c>
      <c r="C163" s="27"/>
      <c r="D163" s="27"/>
      <c r="E163" s="27"/>
      <c r="F163" s="27"/>
      <c r="G163" s="27"/>
      <c r="H163" s="114"/>
      <c r="I163" s="27"/>
      <c r="J163" s="18"/>
    </row>
    <row r="164" spans="1:10" x14ac:dyDescent="0.35">
      <c r="A164" s="25">
        <v>160</v>
      </c>
      <c r="B164" s="27" t="s">
        <v>98</v>
      </c>
      <c r="C164" s="27"/>
      <c r="D164" s="27"/>
      <c r="E164" s="27"/>
      <c r="F164" s="35"/>
      <c r="G164" s="27"/>
      <c r="H164" s="114" t="str">
        <f>IF(F164-TRUNC(F164)&lt;&gt;0,"&lt; Error: Remove cents","")</f>
        <v/>
      </c>
      <c r="I164" s="27"/>
      <c r="J164" s="18"/>
    </row>
    <row r="165" spans="1:10" x14ac:dyDescent="0.35">
      <c r="A165" s="25">
        <v>161</v>
      </c>
      <c r="B165" s="27" t="s">
        <v>99</v>
      </c>
      <c r="C165" s="27"/>
      <c r="D165" s="27"/>
      <c r="E165" s="27"/>
      <c r="F165" s="35"/>
      <c r="G165" s="27"/>
      <c r="H165" s="114" t="str">
        <f t="shared" ref="H165:H173" si="3">IF(F165-TRUNC(F165)&lt;&gt;0,"&lt; Error: Remove cents","")</f>
        <v/>
      </c>
      <c r="I165" s="27"/>
      <c r="J165" s="18"/>
    </row>
    <row r="166" spans="1:10" x14ac:dyDescent="0.35">
      <c r="A166" s="25">
        <v>162</v>
      </c>
      <c r="B166" s="27" t="s">
        <v>100</v>
      </c>
      <c r="C166" s="27"/>
      <c r="D166" s="27"/>
      <c r="E166" s="27"/>
      <c r="F166" s="35"/>
      <c r="G166" s="27"/>
      <c r="H166" s="114" t="str">
        <f t="shared" si="3"/>
        <v/>
      </c>
      <c r="I166" s="27"/>
      <c r="J166" s="18"/>
    </row>
    <row r="167" spans="1:10" x14ac:dyDescent="0.35">
      <c r="A167" s="25">
        <v>163</v>
      </c>
      <c r="B167" s="27" t="s">
        <v>101</v>
      </c>
      <c r="C167" s="27"/>
      <c r="D167" s="27"/>
      <c r="E167" s="27"/>
      <c r="F167" s="35"/>
      <c r="G167" s="27"/>
      <c r="H167" s="114" t="str">
        <f t="shared" si="3"/>
        <v/>
      </c>
      <c r="I167" s="27"/>
      <c r="J167" s="18"/>
    </row>
    <row r="168" spans="1:10" x14ac:dyDescent="0.35">
      <c r="A168" s="25">
        <v>164</v>
      </c>
      <c r="B168" s="27" t="s">
        <v>102</v>
      </c>
      <c r="C168" s="27"/>
      <c r="D168" s="27"/>
      <c r="E168" s="27"/>
      <c r="F168" s="35"/>
      <c r="G168" s="27"/>
      <c r="H168" s="114" t="str">
        <f t="shared" si="3"/>
        <v/>
      </c>
      <c r="I168" s="27"/>
      <c r="J168" s="18"/>
    </row>
    <row r="169" spans="1:10" x14ac:dyDescent="0.35">
      <c r="A169" s="25">
        <v>165</v>
      </c>
      <c r="B169" s="27" t="s">
        <v>103</v>
      </c>
      <c r="C169" s="27"/>
      <c r="D169" s="27"/>
      <c r="E169" s="27"/>
      <c r="F169" s="35"/>
      <c r="G169" s="27"/>
      <c r="H169" s="114" t="str">
        <f t="shared" si="3"/>
        <v/>
      </c>
      <c r="I169" s="27"/>
      <c r="J169" s="18"/>
    </row>
    <row r="170" spans="1:10" x14ac:dyDescent="0.35">
      <c r="A170" s="25">
        <v>166</v>
      </c>
      <c r="B170" s="27" t="s">
        <v>104</v>
      </c>
      <c r="C170" s="27"/>
      <c r="D170" s="27"/>
      <c r="E170" s="27"/>
      <c r="F170" s="35"/>
      <c r="G170" s="27"/>
      <c r="H170" s="114" t="str">
        <f t="shared" si="3"/>
        <v/>
      </c>
      <c r="I170" s="27"/>
      <c r="J170" s="18"/>
    </row>
    <row r="171" spans="1:10" x14ac:dyDescent="0.35">
      <c r="A171" s="25">
        <v>167</v>
      </c>
      <c r="B171" s="27" t="s">
        <v>105</v>
      </c>
      <c r="C171" s="27"/>
      <c r="D171" s="27"/>
      <c r="E171" s="27"/>
      <c r="F171" s="35"/>
      <c r="G171" s="27"/>
      <c r="H171" s="114" t="str">
        <f t="shared" si="3"/>
        <v/>
      </c>
      <c r="I171" s="27"/>
      <c r="J171" s="18"/>
    </row>
    <row r="172" spans="1:10" x14ac:dyDescent="0.35">
      <c r="A172" s="25">
        <v>168</v>
      </c>
      <c r="B172" s="27" t="s">
        <v>106</v>
      </c>
      <c r="C172" s="27"/>
      <c r="D172" s="27"/>
      <c r="E172" s="27"/>
      <c r="F172" s="30"/>
      <c r="G172" s="27"/>
      <c r="H172" s="114" t="str">
        <f t="shared" si="3"/>
        <v/>
      </c>
      <c r="I172" s="27"/>
      <c r="J172" s="18"/>
    </row>
    <row r="173" spans="1:10" x14ac:dyDescent="0.35">
      <c r="A173" s="25">
        <v>169</v>
      </c>
      <c r="B173" s="27" t="s">
        <v>107</v>
      </c>
      <c r="C173" s="27"/>
      <c r="D173" s="27"/>
      <c r="E173" s="27"/>
      <c r="F173" s="35"/>
      <c r="G173" s="27"/>
      <c r="H173" s="114" t="str">
        <f t="shared" si="3"/>
        <v/>
      </c>
      <c r="I173" s="27"/>
      <c r="J173" s="18"/>
    </row>
    <row r="174" spans="1:10" x14ac:dyDescent="0.35">
      <c r="A174" s="25">
        <v>170</v>
      </c>
      <c r="B174" s="27" t="s">
        <v>108</v>
      </c>
      <c r="C174" s="27"/>
      <c r="D174" s="27"/>
      <c r="E174" s="27"/>
      <c r="F174" s="35"/>
      <c r="G174" s="27"/>
      <c r="H174" s="114" t="str">
        <f>IF(F174-TRUNC(F174)&lt;&gt;0,"&lt; Error: Remove cents", IF(F175-TRUNC(F175)&lt;&gt;0,"&lt; Error: Remove cents for December",""))</f>
        <v/>
      </c>
      <c r="I174" s="27"/>
      <c r="J174" s="18"/>
    </row>
    <row r="175" spans="1:10" x14ac:dyDescent="0.35">
      <c r="A175" s="25">
        <v>171</v>
      </c>
      <c r="B175" s="27" t="s">
        <v>109</v>
      </c>
      <c r="C175" s="27"/>
      <c r="D175" s="27"/>
      <c r="E175" s="27"/>
      <c r="F175" s="35"/>
      <c r="G175" s="90">
        <f>SUMIF(F164:F175,"&gt;0",F164:F175)</f>
        <v>0</v>
      </c>
      <c r="H175" s="6">
        <f>COUNT(F164:F175)</f>
        <v>0</v>
      </c>
      <c r="I175" s="27"/>
      <c r="J175" s="18"/>
    </row>
    <row r="176" spans="1:10" x14ac:dyDescent="0.35">
      <c r="A176" s="25">
        <v>172</v>
      </c>
      <c r="B176" s="27"/>
      <c r="C176" s="27"/>
      <c r="D176" s="27"/>
      <c r="E176" s="27"/>
      <c r="F176" s="27"/>
      <c r="G176" s="27"/>
      <c r="H176" s="114"/>
      <c r="I176" s="27"/>
      <c r="J176" s="18"/>
    </row>
    <row r="177" spans="1:10" x14ac:dyDescent="0.35">
      <c r="A177" s="25">
        <v>173</v>
      </c>
      <c r="B177" s="27" t="s">
        <v>111</v>
      </c>
      <c r="C177" s="27"/>
      <c r="D177" s="27"/>
      <c r="E177" s="27"/>
      <c r="F177" s="91" t="str">
        <f>IF(H162&gt;0,G162/H162," ")</f>
        <v xml:space="preserve"> </v>
      </c>
      <c r="G177" s="27"/>
      <c r="H177" s="114"/>
      <c r="I177" s="27"/>
      <c r="J177" s="18"/>
    </row>
    <row r="178" spans="1:10" x14ac:dyDescent="0.35">
      <c r="A178" s="25">
        <v>174</v>
      </c>
      <c r="B178" s="27"/>
      <c r="C178" s="27"/>
      <c r="D178" s="27"/>
      <c r="E178" s="27"/>
      <c r="F178" s="27"/>
      <c r="G178" s="27"/>
      <c r="H178" s="114"/>
      <c r="I178" s="27"/>
      <c r="J178" s="18"/>
    </row>
    <row r="179" spans="1:10" x14ac:dyDescent="0.35">
      <c r="A179" s="25">
        <v>175</v>
      </c>
      <c r="B179" s="27" t="s">
        <v>112</v>
      </c>
      <c r="C179" s="27"/>
      <c r="D179" s="27"/>
      <c r="E179" s="27"/>
      <c r="F179" s="92" t="str">
        <f>IF(H175&gt;0,G175/H175," ")</f>
        <v xml:space="preserve"> </v>
      </c>
      <c r="G179" s="27"/>
      <c r="H179" s="114"/>
      <c r="I179" s="27"/>
      <c r="J179" s="18"/>
    </row>
    <row r="180" spans="1:10" ht="12.75" customHeight="1" x14ac:dyDescent="0.35">
      <c r="A180" s="25">
        <v>176</v>
      </c>
      <c r="B180" s="27"/>
      <c r="C180" s="27"/>
      <c r="D180" s="27"/>
      <c r="E180" s="27"/>
      <c r="F180" s="27"/>
      <c r="G180" s="27"/>
      <c r="H180" s="114"/>
      <c r="I180" s="27"/>
      <c r="J180" s="18"/>
    </row>
    <row r="181" spans="1:10" ht="15" x14ac:dyDescent="0.35">
      <c r="A181" s="25">
        <v>177</v>
      </c>
      <c r="B181" s="14" t="s">
        <v>113</v>
      </c>
      <c r="C181" s="15"/>
      <c r="D181" s="15"/>
      <c r="E181" s="15"/>
      <c r="F181" s="110">
        <f>$C$12</f>
        <v>0</v>
      </c>
      <c r="G181" s="15"/>
      <c r="H181" s="15"/>
      <c r="I181" s="15"/>
      <c r="J181" s="18"/>
    </row>
    <row r="182" spans="1:10" ht="13.15" thickBot="1" x14ac:dyDescent="0.4">
      <c r="A182" s="25">
        <v>178</v>
      </c>
      <c r="B182" s="27"/>
      <c r="C182" s="27"/>
      <c r="D182" s="27"/>
      <c r="E182" s="27"/>
      <c r="F182" s="27"/>
      <c r="G182" s="27"/>
      <c r="H182" s="27"/>
      <c r="I182" s="27"/>
      <c r="J182" s="18"/>
    </row>
    <row r="183" spans="1:10" ht="39.4" x14ac:dyDescent="0.4">
      <c r="A183" s="25">
        <v>179</v>
      </c>
      <c r="B183" s="27"/>
      <c r="C183" s="36" t="s">
        <v>114</v>
      </c>
      <c r="D183" s="36" t="s">
        <v>115</v>
      </c>
      <c r="E183" s="36" t="s">
        <v>116</v>
      </c>
      <c r="F183" s="37" t="s">
        <v>125</v>
      </c>
      <c r="G183" s="37" t="s">
        <v>117</v>
      </c>
      <c r="H183" s="38" t="s">
        <v>118</v>
      </c>
      <c r="I183" s="37" t="s">
        <v>119</v>
      </c>
      <c r="J183" s="18"/>
    </row>
    <row r="184" spans="1:10" x14ac:dyDescent="0.35">
      <c r="A184" s="25">
        <v>180</v>
      </c>
      <c r="B184" s="81">
        <v>1</v>
      </c>
      <c r="C184" s="104"/>
      <c r="D184" s="39"/>
      <c r="E184" s="40"/>
      <c r="F184" s="41"/>
      <c r="G184" s="40"/>
      <c r="H184" s="83"/>
      <c r="I184" s="40"/>
      <c r="J184" s="18"/>
    </row>
    <row r="185" spans="1:10" x14ac:dyDescent="0.35">
      <c r="A185" s="25">
        <v>181</v>
      </c>
      <c r="B185" s="81">
        <v>2</v>
      </c>
      <c r="C185" s="104"/>
      <c r="D185" s="39"/>
      <c r="E185" s="40"/>
      <c r="F185" s="41"/>
      <c r="G185" s="40"/>
      <c r="H185" s="83"/>
      <c r="I185" s="40"/>
      <c r="J185" s="18"/>
    </row>
    <row r="186" spans="1:10" x14ac:dyDescent="0.35">
      <c r="A186" s="25">
        <v>182</v>
      </c>
      <c r="B186" s="81">
        <v>3</v>
      </c>
      <c r="C186" s="93"/>
      <c r="D186" s="39"/>
      <c r="E186" s="40"/>
      <c r="F186" s="41"/>
      <c r="G186" s="40"/>
      <c r="H186" s="83"/>
      <c r="I186" s="40"/>
      <c r="J186" s="18"/>
    </row>
    <row r="187" spans="1:10" x14ac:dyDescent="0.35">
      <c r="A187" s="25">
        <v>183</v>
      </c>
      <c r="B187" s="81">
        <v>4</v>
      </c>
      <c r="C187" s="93"/>
      <c r="D187" s="39"/>
      <c r="E187" s="40"/>
      <c r="F187" s="41"/>
      <c r="G187" s="40"/>
      <c r="H187" s="83"/>
      <c r="I187" s="40"/>
      <c r="J187" s="18"/>
    </row>
    <row r="188" spans="1:10" x14ac:dyDescent="0.35">
      <c r="A188" s="25">
        <v>184</v>
      </c>
      <c r="B188" s="81">
        <v>5</v>
      </c>
      <c r="C188" s="93"/>
      <c r="D188" s="39"/>
      <c r="E188" s="40"/>
      <c r="F188" s="41"/>
      <c r="G188" s="40"/>
      <c r="H188" s="83"/>
      <c r="I188" s="40"/>
      <c r="J188" s="18"/>
    </row>
    <row r="189" spans="1:10" x14ac:dyDescent="0.35">
      <c r="A189" s="25">
        <v>185</v>
      </c>
      <c r="B189" s="81">
        <v>6</v>
      </c>
      <c r="C189" s="93"/>
      <c r="D189" s="39"/>
      <c r="E189" s="40"/>
      <c r="F189" s="41"/>
      <c r="G189" s="40"/>
      <c r="H189" s="83"/>
      <c r="I189" s="40"/>
      <c r="J189" s="18"/>
    </row>
    <row r="190" spans="1:10" x14ac:dyDescent="0.35">
      <c r="A190" s="25">
        <v>186</v>
      </c>
      <c r="B190" s="81">
        <v>7</v>
      </c>
      <c r="C190" s="93"/>
      <c r="D190" s="39"/>
      <c r="E190" s="40"/>
      <c r="F190" s="41"/>
      <c r="G190" s="40"/>
      <c r="H190" s="83"/>
      <c r="I190" s="40"/>
      <c r="J190" s="18"/>
    </row>
    <row r="191" spans="1:10" x14ac:dyDescent="0.35">
      <c r="A191" s="25">
        <v>187</v>
      </c>
      <c r="B191" s="81">
        <v>8</v>
      </c>
      <c r="C191" s="93"/>
      <c r="D191" s="39"/>
      <c r="E191" s="40"/>
      <c r="F191" s="41"/>
      <c r="G191" s="40"/>
      <c r="H191" s="83"/>
      <c r="I191" s="40"/>
      <c r="J191" s="18"/>
    </row>
    <row r="192" spans="1:10" x14ac:dyDescent="0.35">
      <c r="A192" s="25">
        <v>188</v>
      </c>
      <c r="B192" s="81">
        <v>9</v>
      </c>
      <c r="C192" s="93"/>
      <c r="D192" s="39"/>
      <c r="E192" s="40"/>
      <c r="F192" s="41"/>
      <c r="G192" s="40"/>
      <c r="H192" s="83"/>
      <c r="I192" s="40"/>
      <c r="J192" s="18"/>
    </row>
    <row r="193" spans="1:10" x14ac:dyDescent="0.35">
      <c r="A193" s="25">
        <v>189</v>
      </c>
      <c r="B193" s="81">
        <v>10</v>
      </c>
      <c r="C193" s="93"/>
      <c r="D193" s="39"/>
      <c r="E193" s="40"/>
      <c r="F193" s="41"/>
      <c r="G193" s="40"/>
      <c r="H193" s="83"/>
      <c r="I193" s="40"/>
      <c r="J193" s="18"/>
    </row>
    <row r="194" spans="1:10" x14ac:dyDescent="0.35">
      <c r="A194" s="25">
        <v>190</v>
      </c>
      <c r="B194" s="81">
        <v>11</v>
      </c>
      <c r="C194" s="93"/>
      <c r="D194" s="39"/>
      <c r="E194" s="40"/>
      <c r="F194" s="41"/>
      <c r="G194" s="40"/>
      <c r="H194" s="83"/>
      <c r="I194" s="40"/>
      <c r="J194" s="18"/>
    </row>
    <row r="195" spans="1:10" x14ac:dyDescent="0.35">
      <c r="A195" s="25">
        <v>191</v>
      </c>
      <c r="B195" s="81">
        <v>12</v>
      </c>
      <c r="C195" s="93"/>
      <c r="D195" s="39"/>
      <c r="E195" s="40"/>
      <c r="F195" s="41"/>
      <c r="G195" s="40"/>
      <c r="H195" s="83"/>
      <c r="I195" s="40"/>
      <c r="J195" s="18"/>
    </row>
    <row r="196" spans="1:10" x14ac:dyDescent="0.35">
      <c r="A196" s="25">
        <v>192</v>
      </c>
      <c r="B196" s="81">
        <v>13</v>
      </c>
      <c r="C196" s="93"/>
      <c r="D196" s="39"/>
      <c r="E196" s="40"/>
      <c r="F196" s="41"/>
      <c r="G196" s="40"/>
      <c r="H196" s="83"/>
      <c r="I196" s="40"/>
      <c r="J196" s="18"/>
    </row>
    <row r="197" spans="1:10" x14ac:dyDescent="0.35">
      <c r="A197" s="25">
        <v>193</v>
      </c>
      <c r="B197" s="81">
        <v>14</v>
      </c>
      <c r="C197" s="93"/>
      <c r="D197" s="39"/>
      <c r="E197" s="40"/>
      <c r="F197" s="41"/>
      <c r="G197" s="40"/>
      <c r="H197" s="83"/>
      <c r="I197" s="40"/>
      <c r="J197" s="18"/>
    </row>
    <row r="198" spans="1:10" x14ac:dyDescent="0.35">
      <c r="A198" s="25">
        <v>194</v>
      </c>
      <c r="B198" s="81">
        <v>15</v>
      </c>
      <c r="C198" s="93"/>
      <c r="D198" s="39"/>
      <c r="E198" s="40"/>
      <c r="F198" s="41"/>
      <c r="G198" s="40"/>
      <c r="H198" s="83"/>
      <c r="I198" s="40"/>
      <c r="J198" s="18"/>
    </row>
    <row r="199" spans="1:10" x14ac:dyDescent="0.35">
      <c r="A199" s="25">
        <v>195</v>
      </c>
      <c r="B199" s="81">
        <v>16</v>
      </c>
      <c r="C199" s="93"/>
      <c r="D199" s="39"/>
      <c r="E199" s="40"/>
      <c r="F199" s="41"/>
      <c r="G199" s="40"/>
      <c r="H199" s="83"/>
      <c r="I199" s="40"/>
      <c r="J199" s="18"/>
    </row>
    <row r="200" spans="1:10" x14ac:dyDescent="0.35">
      <c r="A200" s="25">
        <v>196</v>
      </c>
      <c r="B200" s="81">
        <v>17</v>
      </c>
      <c r="C200" s="93"/>
      <c r="D200" s="39"/>
      <c r="E200" s="40"/>
      <c r="F200" s="41"/>
      <c r="G200" s="40"/>
      <c r="H200" s="83"/>
      <c r="I200" s="40"/>
      <c r="J200" s="18"/>
    </row>
    <row r="201" spans="1:10" x14ac:dyDescent="0.35">
      <c r="A201" s="25">
        <v>197</v>
      </c>
      <c r="B201" s="81">
        <v>18</v>
      </c>
      <c r="C201" s="93"/>
      <c r="D201" s="39"/>
      <c r="E201" s="40"/>
      <c r="F201" s="41"/>
      <c r="G201" s="40"/>
      <c r="H201" s="83"/>
      <c r="I201" s="40"/>
      <c r="J201" s="18"/>
    </row>
    <row r="202" spans="1:10" x14ac:dyDescent="0.35">
      <c r="A202" s="25">
        <v>198</v>
      </c>
      <c r="B202" s="81">
        <v>19</v>
      </c>
      <c r="C202" s="93"/>
      <c r="D202" s="39"/>
      <c r="E202" s="40"/>
      <c r="F202" s="41"/>
      <c r="G202" s="40"/>
      <c r="H202" s="83"/>
      <c r="I202" s="40"/>
      <c r="J202" s="18"/>
    </row>
    <row r="203" spans="1:10" x14ac:dyDescent="0.35">
      <c r="A203" s="25">
        <v>199</v>
      </c>
      <c r="B203" s="81">
        <v>20</v>
      </c>
      <c r="C203" s="93"/>
      <c r="D203" s="39"/>
      <c r="E203" s="40"/>
      <c r="F203" s="41"/>
      <c r="G203" s="40"/>
      <c r="H203" s="83"/>
      <c r="I203" s="40"/>
      <c r="J203" s="18"/>
    </row>
    <row r="204" spans="1:10" x14ac:dyDescent="0.35">
      <c r="A204" s="25">
        <v>200</v>
      </c>
      <c r="B204" s="81">
        <v>21</v>
      </c>
      <c r="C204" s="93"/>
      <c r="D204" s="39"/>
      <c r="E204" s="40"/>
      <c r="F204" s="41"/>
      <c r="G204" s="40"/>
      <c r="H204" s="83"/>
      <c r="I204" s="40"/>
      <c r="J204" s="18"/>
    </row>
    <row r="205" spans="1:10" x14ac:dyDescent="0.35">
      <c r="A205" s="25">
        <v>201</v>
      </c>
      <c r="B205" s="81">
        <v>22</v>
      </c>
      <c r="C205" s="93"/>
      <c r="D205" s="39"/>
      <c r="E205" s="40"/>
      <c r="F205" s="41"/>
      <c r="G205" s="40"/>
      <c r="H205" s="83"/>
      <c r="I205" s="40"/>
      <c r="J205" s="18"/>
    </row>
    <row r="206" spans="1:10" x14ac:dyDescent="0.35">
      <c r="A206" s="25">
        <v>202</v>
      </c>
      <c r="B206" s="81">
        <v>23</v>
      </c>
      <c r="C206" s="93"/>
      <c r="D206" s="39"/>
      <c r="E206" s="40"/>
      <c r="F206" s="41"/>
      <c r="G206" s="40"/>
      <c r="H206" s="83"/>
      <c r="I206" s="40"/>
      <c r="J206" s="18"/>
    </row>
    <row r="207" spans="1:10" x14ac:dyDescent="0.35">
      <c r="A207" s="25">
        <v>203</v>
      </c>
      <c r="B207" s="81">
        <v>24</v>
      </c>
      <c r="C207" s="93"/>
      <c r="D207" s="39"/>
      <c r="E207" s="40"/>
      <c r="F207" s="41"/>
      <c r="G207" s="40"/>
      <c r="H207" s="83"/>
      <c r="I207" s="40"/>
      <c r="J207" s="18"/>
    </row>
    <row r="208" spans="1:10" x14ac:dyDescent="0.35">
      <c r="A208" s="25">
        <v>204</v>
      </c>
      <c r="B208" s="81">
        <v>25</v>
      </c>
      <c r="C208" s="93"/>
      <c r="D208" s="39"/>
      <c r="E208" s="40"/>
      <c r="F208" s="41"/>
      <c r="G208" s="40"/>
      <c r="H208" s="83"/>
      <c r="I208" s="40"/>
      <c r="J208" s="18"/>
    </row>
    <row r="209" spans="1:10" x14ac:dyDescent="0.35">
      <c r="A209" s="25">
        <v>205</v>
      </c>
      <c r="B209" s="81">
        <v>26</v>
      </c>
      <c r="C209" s="93"/>
      <c r="D209" s="39"/>
      <c r="E209" s="40"/>
      <c r="F209" s="41"/>
      <c r="G209" s="40"/>
      <c r="H209" s="83"/>
      <c r="I209" s="40"/>
      <c r="J209" s="18"/>
    </row>
    <row r="210" spans="1:10" x14ac:dyDescent="0.35">
      <c r="A210" s="25">
        <v>206</v>
      </c>
      <c r="B210" s="81">
        <v>27</v>
      </c>
      <c r="C210" s="93"/>
      <c r="D210" s="39"/>
      <c r="E210" s="40"/>
      <c r="F210" s="41"/>
      <c r="G210" s="40"/>
      <c r="H210" s="83"/>
      <c r="I210" s="40"/>
      <c r="J210" s="18"/>
    </row>
    <row r="211" spans="1:10" x14ac:dyDescent="0.35">
      <c r="A211" s="25">
        <v>207</v>
      </c>
      <c r="B211" s="81">
        <v>28</v>
      </c>
      <c r="C211" s="93"/>
      <c r="D211" s="39"/>
      <c r="E211" s="40"/>
      <c r="F211" s="41"/>
      <c r="G211" s="40"/>
      <c r="H211" s="83"/>
      <c r="I211" s="40"/>
      <c r="J211" s="18"/>
    </row>
    <row r="212" spans="1:10" x14ac:dyDescent="0.35">
      <c r="A212" s="25">
        <v>208</v>
      </c>
      <c r="B212" s="81">
        <v>29</v>
      </c>
      <c r="C212" s="93"/>
      <c r="D212" s="39"/>
      <c r="E212" s="40"/>
      <c r="F212" s="41"/>
      <c r="G212" s="40"/>
      <c r="H212" s="83"/>
      <c r="I212" s="40"/>
      <c r="J212" s="18"/>
    </row>
    <row r="213" spans="1:10" x14ac:dyDescent="0.35">
      <c r="A213" s="25">
        <v>209</v>
      </c>
      <c r="B213" s="81">
        <v>30</v>
      </c>
      <c r="C213" s="93"/>
      <c r="D213" s="39"/>
      <c r="E213" s="40"/>
      <c r="F213" s="41"/>
      <c r="G213" s="40"/>
      <c r="H213" s="83"/>
      <c r="I213" s="40"/>
      <c r="J213" s="18"/>
    </row>
    <row r="214" spans="1:10" x14ac:dyDescent="0.35">
      <c r="A214" s="25">
        <v>210</v>
      </c>
      <c r="B214" s="81">
        <v>31</v>
      </c>
      <c r="C214" s="93"/>
      <c r="D214" s="39"/>
      <c r="E214" s="40"/>
      <c r="F214" s="41"/>
      <c r="G214" s="40"/>
      <c r="H214" s="83"/>
      <c r="I214" s="40"/>
      <c r="J214" s="18"/>
    </row>
    <row r="215" spans="1:10" x14ac:dyDescent="0.35">
      <c r="A215" s="25">
        <v>211</v>
      </c>
      <c r="B215" s="81">
        <v>32</v>
      </c>
      <c r="C215" s="93"/>
      <c r="D215" s="39"/>
      <c r="E215" s="40"/>
      <c r="F215" s="41"/>
      <c r="G215" s="40"/>
      <c r="H215" s="83"/>
      <c r="I215" s="40"/>
      <c r="J215" s="18"/>
    </row>
    <row r="216" spans="1:10" x14ac:dyDescent="0.35">
      <c r="A216" s="25">
        <v>212</v>
      </c>
      <c r="B216" s="81">
        <v>33</v>
      </c>
      <c r="C216" s="93"/>
      <c r="D216" s="39"/>
      <c r="E216" s="40"/>
      <c r="F216" s="41"/>
      <c r="G216" s="40"/>
      <c r="H216" s="83"/>
      <c r="I216" s="40"/>
      <c r="J216" s="18"/>
    </row>
    <row r="217" spans="1:10" x14ac:dyDescent="0.35">
      <c r="A217" s="25">
        <v>213</v>
      </c>
      <c r="B217" s="81">
        <v>34</v>
      </c>
      <c r="C217" s="93"/>
      <c r="D217" s="39"/>
      <c r="E217" s="40"/>
      <c r="F217" s="41"/>
      <c r="G217" s="40"/>
      <c r="H217" s="83"/>
      <c r="I217" s="40"/>
      <c r="J217" s="18"/>
    </row>
    <row r="218" spans="1:10" x14ac:dyDescent="0.35">
      <c r="A218" s="25">
        <v>214</v>
      </c>
      <c r="B218" s="81">
        <v>35</v>
      </c>
      <c r="C218" s="93"/>
      <c r="D218" s="39"/>
      <c r="E218" s="40"/>
      <c r="F218" s="41"/>
      <c r="G218" s="40"/>
      <c r="H218" s="83"/>
      <c r="I218" s="40"/>
      <c r="J218" s="18"/>
    </row>
    <row r="219" spans="1:10" x14ac:dyDescent="0.35">
      <c r="A219" s="25">
        <v>215</v>
      </c>
      <c r="B219" s="81">
        <v>36</v>
      </c>
      <c r="C219" s="93"/>
      <c r="D219" s="39"/>
      <c r="E219" s="40"/>
      <c r="F219" s="41"/>
      <c r="G219" s="40"/>
      <c r="H219" s="83"/>
      <c r="I219" s="40"/>
      <c r="J219" s="18"/>
    </row>
    <row r="220" spans="1:10" x14ac:dyDescent="0.35">
      <c r="A220" s="25">
        <v>216</v>
      </c>
      <c r="B220" s="81">
        <v>37</v>
      </c>
      <c r="C220" s="93"/>
      <c r="D220" s="39"/>
      <c r="E220" s="40"/>
      <c r="F220" s="41"/>
      <c r="G220" s="40"/>
      <c r="H220" s="83"/>
      <c r="I220" s="40"/>
      <c r="J220" s="18"/>
    </row>
    <row r="221" spans="1:10" x14ac:dyDescent="0.35">
      <c r="A221" s="25">
        <v>217</v>
      </c>
      <c r="B221" s="81">
        <v>38</v>
      </c>
      <c r="C221" s="93"/>
      <c r="D221" s="39"/>
      <c r="E221" s="40"/>
      <c r="F221" s="41"/>
      <c r="G221" s="40"/>
      <c r="H221" s="83"/>
      <c r="I221" s="40"/>
      <c r="J221" s="18"/>
    </row>
    <row r="222" spans="1:10" x14ac:dyDescent="0.35">
      <c r="A222" s="25">
        <v>218</v>
      </c>
      <c r="B222" s="81">
        <v>39</v>
      </c>
      <c r="C222" s="93"/>
      <c r="D222" s="39"/>
      <c r="E222" s="40"/>
      <c r="F222" s="41"/>
      <c r="G222" s="40"/>
      <c r="H222" s="83"/>
      <c r="I222" s="40"/>
      <c r="J222" s="18"/>
    </row>
    <row r="223" spans="1:10" x14ac:dyDescent="0.35">
      <c r="A223" s="25">
        <v>219</v>
      </c>
      <c r="B223" s="81">
        <v>40</v>
      </c>
      <c r="C223" s="93"/>
      <c r="D223" s="39"/>
      <c r="E223" s="40"/>
      <c r="F223" s="41"/>
      <c r="G223" s="40"/>
      <c r="H223" s="83"/>
      <c r="I223" s="40"/>
      <c r="J223" s="18"/>
    </row>
    <row r="224" spans="1:10" ht="15" x14ac:dyDescent="0.4">
      <c r="A224" s="25">
        <v>220</v>
      </c>
      <c r="B224" s="81"/>
      <c r="C224" s="42" t="s">
        <v>120</v>
      </c>
      <c r="D224" s="59"/>
      <c r="E224" s="42">
        <f>SUM(E184:E223)</f>
        <v>0</v>
      </c>
      <c r="F224" s="43">
        <f>SUM(F184:F223)</f>
        <v>0</v>
      </c>
      <c r="G224" s="44">
        <f>SUM(G184:G223)</f>
        <v>0</v>
      </c>
      <c r="H224" s="43">
        <f>SUM(H184:H223)</f>
        <v>0</v>
      </c>
      <c r="I224" s="45">
        <f>SUM(I184:I223)</f>
        <v>0</v>
      </c>
      <c r="J224" s="18"/>
    </row>
    <row r="225" spans="1:10" x14ac:dyDescent="0.35">
      <c r="A225" s="25"/>
      <c r="B225" s="94"/>
      <c r="C225" s="94"/>
      <c r="D225" s="94"/>
      <c r="E225" s="94"/>
      <c r="F225" s="114" t="str">
        <f>IF(F224-TRUNC(F224)&lt;&gt;0,"^ Error: Remove cents","")</f>
        <v/>
      </c>
      <c r="G225" s="94"/>
      <c r="H225" s="114" t="str">
        <f>IF(H224-TRUNC(H224)&lt;&gt;0,"^ Error: Remove cents","")</f>
        <v/>
      </c>
      <c r="I225" s="94"/>
      <c r="J225" s="18"/>
    </row>
    <row r="226" spans="1:10" ht="4.5" customHeight="1" x14ac:dyDescent="0.35">
      <c r="A226" s="25"/>
      <c r="B226" s="14"/>
      <c r="C226" s="14"/>
      <c r="D226" s="14"/>
      <c r="E226" s="14"/>
      <c r="F226" s="14"/>
      <c r="G226" s="14"/>
      <c r="H226" s="14"/>
      <c r="I226" s="14"/>
      <c r="J226" s="18"/>
    </row>
    <row r="227" spans="1:10" ht="15" x14ac:dyDescent="0.35">
      <c r="A227" s="25"/>
      <c r="B227" s="14" t="s">
        <v>126</v>
      </c>
      <c r="C227" s="15"/>
      <c r="D227" s="15"/>
      <c r="E227" s="15"/>
      <c r="F227" s="15"/>
      <c r="G227" s="15"/>
      <c r="H227" s="15"/>
      <c r="I227" s="15"/>
      <c r="J227" s="18"/>
    </row>
    <row r="228" spans="1:10" ht="22.15" x14ac:dyDescent="0.55000000000000004">
      <c r="A228" s="25"/>
      <c r="B228" s="27"/>
      <c r="C228" s="27"/>
      <c r="D228" s="27"/>
      <c r="E228" s="46"/>
      <c r="F228" s="46"/>
      <c r="G228" s="95"/>
      <c r="H228" s="95"/>
      <c r="I228" s="95"/>
      <c r="J228" s="18"/>
    </row>
    <row r="229" spans="1:10" ht="15" x14ac:dyDescent="0.35">
      <c r="A229" s="25"/>
      <c r="B229" s="47" t="s">
        <v>164</v>
      </c>
      <c r="C229" s="47"/>
      <c r="D229" s="47"/>
      <c r="E229" s="47"/>
      <c r="F229" s="47"/>
      <c r="G229" s="47"/>
      <c r="H229" s="47"/>
      <c r="I229" s="47"/>
      <c r="J229" s="18"/>
    </row>
    <row r="230" spans="1:10" ht="15" x14ac:dyDescent="0.35">
      <c r="A230" s="25"/>
      <c r="B230" s="47" t="s">
        <v>165</v>
      </c>
      <c r="C230" s="48"/>
      <c r="D230" s="48"/>
      <c r="E230" s="48"/>
      <c r="F230" s="48"/>
      <c r="G230" s="48"/>
      <c r="H230" s="48"/>
      <c r="I230" s="48"/>
      <c r="J230" s="18"/>
    </row>
    <row r="231" spans="1:10" x14ac:dyDescent="0.35">
      <c r="A231" s="25"/>
      <c r="B231" s="55"/>
      <c r="C231" s="55"/>
      <c r="D231" s="55"/>
      <c r="E231" s="55"/>
      <c r="F231" s="55"/>
      <c r="G231" s="55"/>
      <c r="H231" s="55"/>
      <c r="I231" s="55"/>
      <c r="J231" s="18"/>
    </row>
    <row r="232" spans="1:10" ht="15" x14ac:dyDescent="0.4">
      <c r="A232" s="25"/>
      <c r="B232" s="55"/>
      <c r="C232" s="42" t="s">
        <v>127</v>
      </c>
      <c r="D232" s="49"/>
      <c r="E232" s="50"/>
      <c r="F232" s="94"/>
      <c r="G232" s="94"/>
      <c r="H232" s="94"/>
      <c r="I232" s="94"/>
      <c r="J232" s="18"/>
    </row>
    <row r="233" spans="1:10" x14ac:dyDescent="0.35">
      <c r="A233" s="25"/>
      <c r="B233" s="94"/>
      <c r="C233" s="94"/>
      <c r="D233" s="94"/>
      <c r="E233" s="94"/>
      <c r="F233" s="94"/>
      <c r="G233" s="94"/>
      <c r="H233" s="94"/>
      <c r="I233" s="94"/>
      <c r="J233" s="18"/>
    </row>
    <row r="234" spans="1:10" ht="15" x14ac:dyDescent="0.4">
      <c r="A234" s="25"/>
      <c r="B234" s="54" t="s">
        <v>128</v>
      </c>
      <c r="C234" s="55"/>
      <c r="D234" s="105"/>
      <c r="E234" s="51" t="s">
        <v>129</v>
      </c>
      <c r="F234" s="105"/>
      <c r="G234" s="54" t="s">
        <v>132</v>
      </c>
      <c r="H234" s="54"/>
      <c r="I234" s="54"/>
      <c r="J234" s="18"/>
    </row>
    <row r="235" spans="1:10" ht="34.5" customHeight="1" x14ac:dyDescent="0.4">
      <c r="A235" s="25"/>
      <c r="B235" s="55"/>
      <c r="C235" s="54"/>
      <c r="D235" s="52" t="s">
        <v>130</v>
      </c>
      <c r="E235" s="51"/>
      <c r="F235" s="53" t="s">
        <v>131</v>
      </c>
      <c r="G235" s="54"/>
      <c r="H235" s="54"/>
      <c r="I235" s="54"/>
      <c r="J235" s="18"/>
    </row>
    <row r="236" spans="1:10" ht="15" x14ac:dyDescent="0.4">
      <c r="A236" s="25"/>
      <c r="B236" s="54" t="s">
        <v>166</v>
      </c>
      <c r="C236" s="55"/>
      <c r="D236" s="55"/>
      <c r="E236" s="55"/>
      <c r="F236" s="55"/>
      <c r="G236" s="55"/>
      <c r="H236" s="55"/>
      <c r="I236" s="55"/>
      <c r="J236" s="18"/>
    </row>
    <row r="237" spans="1:10" ht="15" x14ac:dyDescent="0.4">
      <c r="A237" s="25"/>
      <c r="B237" s="54" t="s">
        <v>167</v>
      </c>
      <c r="C237" s="55"/>
      <c r="D237" s="55"/>
      <c r="E237" s="55"/>
      <c r="F237" s="55"/>
      <c r="G237" s="55"/>
      <c r="H237" s="55"/>
      <c r="I237" s="55"/>
      <c r="J237" s="18"/>
    </row>
    <row r="238" spans="1:10" ht="15" x14ac:dyDescent="0.4">
      <c r="A238" s="25"/>
      <c r="B238" s="55"/>
      <c r="C238" s="54"/>
      <c r="D238" s="55"/>
      <c r="E238" s="55"/>
      <c r="F238" s="55"/>
      <c r="G238" s="55"/>
      <c r="H238" s="55"/>
      <c r="I238" s="55"/>
      <c r="J238" s="18"/>
    </row>
    <row r="239" spans="1:10" ht="15" x14ac:dyDescent="0.4">
      <c r="A239" s="25"/>
      <c r="B239" s="55"/>
      <c r="C239" s="55"/>
      <c r="D239" s="54" t="s">
        <v>133</v>
      </c>
      <c r="E239" s="55"/>
      <c r="F239" s="55"/>
      <c r="G239" s="55"/>
      <c r="H239" s="55"/>
      <c r="I239" s="55"/>
      <c r="J239" s="18"/>
    </row>
    <row r="240" spans="1:10" x14ac:dyDescent="0.35">
      <c r="A240" s="25"/>
      <c r="B240" s="55"/>
      <c r="C240" s="55"/>
      <c r="D240" s="55"/>
      <c r="E240" s="55"/>
      <c r="F240" s="55"/>
      <c r="G240" s="55"/>
      <c r="H240" s="55"/>
      <c r="I240" s="55"/>
      <c r="J240" s="18"/>
    </row>
    <row r="241" spans="1:10" ht="21.75" customHeight="1" x14ac:dyDescent="0.35">
      <c r="A241" s="25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35">
      <c r="A242" s="96"/>
      <c r="D242" s="19"/>
      <c r="E242" s="19"/>
      <c r="F242" s="19"/>
      <c r="G242" s="19"/>
      <c r="H242" s="19"/>
    </row>
    <row r="243" spans="1:10" ht="15" x14ac:dyDescent="0.4">
      <c r="C243" s="20"/>
      <c r="D243" s="20"/>
      <c r="E243" s="20"/>
      <c r="F243" s="20"/>
      <c r="G243" s="20"/>
      <c r="H243" s="20"/>
      <c r="I243" s="20"/>
    </row>
  </sheetData>
  <sheetProtection algorithmName="SHA-512" hashValue="F4LpTQMSguyT6A4r1qaiSH70zMzBp1ikb1WtUGUb8vYk/ZnJb1KdMoEizlIjKue8+S7homPY8h2vGBrN+Pa1kw==" saltValue="yJIlCrOy9vsDluhSJDTgiQ==" spinCount="100000" sheet="1" formatCells="0" selectLockedCells="1"/>
  <phoneticPr fontId="3" type="noConversion"/>
  <conditionalFormatting sqref="G109:G119">
    <cfRule type="cellIs" priority="1" stopIfTrue="1" operator="equal">
      <formula>0</formula>
    </cfRule>
  </conditionalFormatting>
  <pageMargins left="0.75" right="0.75" top="0.8" bottom="1" header="0.5" footer="0.5"/>
  <pageSetup scale="63" orientation="landscape" r:id="rId1"/>
  <headerFooter alignWithMargins="0">
    <oddFooter>Prepared by rjohnson &amp;D&amp;RPage &amp;P</oddFooter>
  </headerFooter>
  <rowBreaks count="6" manualBreakCount="6">
    <brk id="34" max="16383" man="1"/>
    <brk id="73" max="16383" man="1"/>
    <brk id="119" max="16383" man="1"/>
    <brk id="147" max="17" man="1"/>
    <brk id="180" max="17" man="1"/>
    <brk id="226" max="16383" man="1"/>
  </rowBreaks>
  <colBreaks count="1" manualBreakCount="1">
    <brk id="18" max="1048575" man="1"/>
  </colBreaks>
  <ignoredErrors>
    <ignoredError sqref="H49 H80 H10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371475</xdr:colOff>
                    <xdr:row>238</xdr:row>
                    <xdr:rowOff>0</xdr:rowOff>
                  </from>
                  <to>
                    <xdr:col>2</xdr:col>
                    <xdr:colOff>495300</xdr:colOff>
                    <xdr:row>239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46A9B95C374892F66B2AF38F5C7C" ma:contentTypeVersion="11" ma:contentTypeDescription="Create a new document." ma:contentTypeScope="" ma:versionID="1b8f1ba1cb5cb9d98b55d7be1a74304f">
  <xsd:schema xmlns:xsd="http://www.w3.org/2001/XMLSchema" xmlns:xs="http://www.w3.org/2001/XMLSchema" xmlns:p="http://schemas.microsoft.com/office/2006/metadata/properties" xmlns:ns2="04773f39-6084-4b85-84da-511ba15048f0" xmlns:ns3="1493cfd5-d379-45cd-97a0-4e51b51263e0" targetNamespace="http://schemas.microsoft.com/office/2006/metadata/properties" ma:root="true" ma:fieldsID="6bf923e6249ada33269b032bca18df7f" ns2:_="" ns3:_="">
    <xsd:import namespace="04773f39-6084-4b85-84da-511ba15048f0"/>
    <xsd:import namespace="1493cfd5-d379-45cd-97a0-4e51b5126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inkText" minOccurs="0"/>
                <xsd:element ref="ns2:Published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73f39-6084-4b85-84da-511ba1504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inkText" ma:index="13" nillable="true" ma:displayName="Display Text" ma:format="Dropdown" ma:internalName="LinkText">
      <xsd:simpleType>
        <xsd:restriction base="dms:Text">
          <xsd:maxLength value="100"/>
        </xsd:restriction>
      </xsd:simpleType>
    </xsd:element>
    <xsd:element name="Published" ma:index="14" nillable="true" ma:displayName="Published" ma:format="Dropdown" ma:internalName="Published">
      <xsd:simpleType>
        <xsd:restriction base="dms:Choice">
          <xsd:enumeration value="Published"/>
          <xsd:enumeration value="UnPublished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3cfd5-d379-45cd-97a0-4e51b5126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05197-DA57-48E5-ADA6-50286197D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7AC7FF-21FC-4532-A2D1-629F9A234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773f39-6084-4b85-84da-511ba15048f0"/>
    <ds:schemaRef ds:uri="1493cfd5-d379-45cd-97a0-4e51b5126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Delayed Deposit Annual Report</vt:lpstr>
      <vt:lpstr>'Delayed Deposit Annual Report'!Print_Area</vt:lpstr>
    </vt:vector>
  </TitlesOfParts>
  <Company>IDOB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rjohnson</dc:creator>
  <cp:lastModifiedBy>Mary Teare</cp:lastModifiedBy>
  <cp:lastPrinted>2010-12-16T20:00:59Z</cp:lastPrinted>
  <dcterms:created xsi:type="dcterms:W3CDTF">2008-01-08T17:05:39Z</dcterms:created>
  <dcterms:modified xsi:type="dcterms:W3CDTF">2024-01-03T20:41:02Z</dcterms:modified>
</cp:coreProperties>
</file>